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使い方" sheetId="1" state="visible" r:id="rId3"/>
    <sheet name="申請・届出管理簿" sheetId="2" state="visible" r:id="rId4"/>
    <sheet name="集計" sheetId="3" state="visible" r:id="rId5"/>
    <sheet name="記入例" sheetId="4" state="visible" r:id="rId6"/>
    <sheet name="申請の一覧" sheetId="5" state="visible" r:id="rId7"/>
    <sheet name="マスタ" sheetId="6" state="visible" r:id="rId8"/>
  </sheets>
  <definedNames>
    <definedName function="false" hidden="false" localSheetId="5" name="_xlnm.Print_Area" vbProcedure="false">マスタ!$A$1:$F$14</definedName>
    <definedName function="false" hidden="false" localSheetId="0" name="_xlnm.Print_Area" vbProcedure="false">使い方!$A$1:$B$41</definedName>
    <definedName function="false" hidden="false" localSheetId="1" name="_xlnm.Print_Area" vbProcedure="false">申請・届出管理簿!$A$1:$O$47</definedName>
    <definedName function="false" hidden="false" localSheetId="1" name="_xlnm.Print_Titles" vbProcedure="false">申請・届出管理簿!$1:$7</definedName>
    <definedName function="false" hidden="true" localSheetId="1" name="_xlnm._FilterDatabase" vbProcedure="false">申請・届出管理簿!$A$7:$O$87</definedName>
    <definedName function="false" hidden="false" localSheetId="4" name="_xlnm.Print_Area" vbProcedure="false">申請の一覧!$A$1:$F$39</definedName>
    <definedName function="false" hidden="false" localSheetId="4" name="_xlnm.Print_Titles" vbProcedure="false">申請の一覧!$4:$4</definedName>
    <definedName function="false" hidden="false" localSheetId="3" name="_xlnm.Print_Area" vbProcedure="false">記入例!$A$1:$O$10</definedName>
    <definedName function="false" hidden="false" localSheetId="2" name="_xlnm.Print_Area" vbProcedure="false">集計!$A$1:$F$25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<sst xmlns="http://schemas.openxmlformats.org/spreadsheetml/2006/main" count="320" uniqueCount="177">
  <si>
    <r>
      <rPr>
        <b val="true"/>
        <sz val="16"/>
        <color rgb="FF3A2A18"/>
        <rFont val="Noto Sans CJK SC"/>
        <family val="2"/>
      </rPr>
      <t xml:space="preserve">官公庁・電力申請管理簿（</t>
    </r>
    <r>
      <rPr>
        <b val="true"/>
        <sz val="16"/>
        <color rgb="FF3A2A18"/>
        <rFont val="Yu Gothic"/>
        <family val="0"/>
        <charset val="1"/>
      </rPr>
      <t xml:space="preserve">Excel</t>
    </r>
    <r>
      <rPr>
        <b val="true"/>
        <sz val="16"/>
        <color rgb="FF3A2A18"/>
        <rFont val="Noto Sans CJK SC"/>
        <family val="2"/>
      </rPr>
      <t xml:space="preserve">版）</t>
    </r>
  </si>
  <si>
    <t xml:space="preserve">着工日・受電日・完成日から、電力会社と各官公庁への申請・届出の提出期限を逆算して管理する台帳です。</t>
  </si>
  <si>
    <t xml:space="preserve">■ シートの使い分け</t>
  </si>
  <si>
    <t xml:space="preserve">申請・届出管理簿</t>
  </si>
  <si>
    <r>
      <rPr>
        <sz val="10"/>
        <rFont val="Noto Sans CJK SC"/>
        <family val="2"/>
      </rPr>
      <t xml:space="preserve">申請を</t>
    </r>
    <r>
      <rPr>
        <sz val="10"/>
        <rFont val="Yu Gothic"/>
        <family val="0"/>
        <charset val="1"/>
      </rPr>
      <t xml:space="preserve">1</t>
    </r>
    <r>
      <rPr>
        <sz val="10"/>
        <rFont val="Noto Sans CJK SC"/>
        <family val="2"/>
      </rPr>
      <t xml:space="preserve">件</t>
    </r>
    <r>
      <rPr>
        <sz val="10"/>
        <rFont val="Yu Gothic"/>
        <family val="0"/>
        <charset val="1"/>
      </rPr>
      <t xml:space="preserve">1</t>
    </r>
    <r>
      <rPr>
        <sz val="10"/>
        <rFont val="Noto Sans CJK SC"/>
        <family val="2"/>
      </rPr>
      <t xml:space="preserve">行で登録します。期限の管理はここです。</t>
    </r>
    <r>
      <rPr>
        <sz val="10"/>
        <rFont val="Yu Gothic"/>
        <family val="0"/>
        <charset val="1"/>
      </rPr>
      <t xml:space="preserve">A4</t>
    </r>
    <r>
      <rPr>
        <sz val="10"/>
        <rFont val="Noto Sans CJK SC"/>
        <family val="2"/>
      </rPr>
      <t xml:space="preserve">横。</t>
    </r>
  </si>
  <si>
    <t xml:space="preserve">集計</t>
  </si>
  <si>
    <t xml:space="preserve">提出先区分ごとの件数・受理済み・未完了・期限超過と進捗率。自動集計のみです。</t>
  </si>
  <si>
    <t xml:space="preserve">記入例</t>
  </si>
  <si>
    <t xml:space="preserve">入力のしかたのサンプルです。実データは入れずに、見本として残しておく想定です。</t>
  </si>
  <si>
    <t xml:space="preserve">申請の一覧</t>
  </si>
  <si>
    <r>
      <rPr>
        <sz val="10"/>
        <rFont val="Noto Sans CJK SC"/>
        <family val="2"/>
      </rPr>
      <t xml:space="preserve">電気工事でよく使う</t>
    </r>
    <r>
      <rPr>
        <sz val="10"/>
        <rFont val="Yu Gothic"/>
        <family val="0"/>
        <charset val="1"/>
      </rPr>
      <t xml:space="preserve">29</t>
    </r>
    <r>
      <rPr>
        <sz val="10"/>
        <rFont val="Noto Sans CJK SC"/>
        <family val="2"/>
      </rPr>
      <t xml:space="preserve">種類の申請・届出と、期限の基準・日数・根拠の一覧です。ここから管理簿へ写して使います。</t>
    </r>
  </si>
  <si>
    <t xml:space="preserve">マスタ</t>
  </si>
  <si>
    <t xml:space="preserve">ドロップダウンの選択肢です。自社の言い方に書き換えられます。</t>
  </si>
  <si>
    <t xml:space="preserve">■ 最初にすること</t>
  </si>
  <si>
    <t xml:space="preserve">申請・届出管理簿の上部に、工事名と 着工日・受電日・完成日 の予定を入れます。</t>
  </si>
  <si>
    <r>
      <rPr>
        <sz val="10"/>
        <rFont val="Noto Sans CJK SC"/>
        <family val="2"/>
      </rPr>
      <t xml:space="preserve">この</t>
    </r>
    <r>
      <rPr>
        <sz val="10"/>
        <rFont val="Yu Gothic"/>
        <family val="0"/>
        <charset val="1"/>
      </rPr>
      <t xml:space="preserve">3</t>
    </r>
    <r>
      <rPr>
        <sz val="10"/>
        <rFont val="Noto Sans CJK SC"/>
        <family val="2"/>
      </rPr>
      <t xml:space="preserve">つの日付が、すべての提出期限の計算のもとになります。</t>
    </r>
  </si>
  <si>
    <t xml:space="preserve">■ 入力するセルと自動のセル</t>
  </si>
  <si>
    <t xml:space="preserve">白いセル</t>
  </si>
  <si>
    <t xml:space="preserve">入力欄です。</t>
  </si>
  <si>
    <t xml:space="preserve">薄い灰色のセル</t>
  </si>
  <si>
    <t xml:space="preserve">数式が入っています。書き換えないでください。</t>
  </si>
  <si>
    <t xml:space="preserve">No</t>
  </si>
  <si>
    <t xml:space="preserve">申請の名称を入力すると自動で連番になります。</t>
  </si>
  <si>
    <t xml:space="preserve">提出期限</t>
  </si>
  <si>
    <t xml:space="preserve">基準日（着工／受電／完成）＋日数で自動計算します。マイナスの日数は「◯日前まで」の意味です。</t>
  </si>
  <si>
    <t xml:space="preserve">「期限（指定）」に日付を入れると、そちらが優先されます。</t>
  </si>
  <si>
    <t xml:space="preserve">残日数</t>
  </si>
  <si>
    <t xml:space="preserve">提出期限までの日数です。マイナスは超過日数です。</t>
  </si>
  <si>
    <t xml:space="preserve">状態の判定</t>
  </si>
  <si>
    <t xml:space="preserve">提出日・受理日と期限から自動判定します。「状態」欄で不要な申請を「不要」にすると対象から外れます。</t>
  </si>
  <si>
    <t xml:space="preserve">■ 収録している日数について</t>
  </si>
  <si>
    <t xml:space="preserve">法令で定められたもの</t>
  </si>
  <si>
    <r>
      <rPr>
        <sz val="10"/>
        <rFont val="Noto Sans CJK SC"/>
        <family val="2"/>
      </rPr>
      <t xml:space="preserve">消防用設備等の着工届は着工の</t>
    </r>
    <r>
      <rPr>
        <sz val="10"/>
        <rFont val="Yu Gothic"/>
        <family val="0"/>
        <charset val="1"/>
      </rPr>
      <t xml:space="preserve">10</t>
    </r>
    <r>
      <rPr>
        <sz val="10"/>
        <rFont val="Noto Sans CJK SC"/>
        <family val="2"/>
      </rPr>
      <t xml:space="preserve">日前まで、設置届は工事完了後</t>
    </r>
    <r>
      <rPr>
        <sz val="10"/>
        <rFont val="Yu Gothic"/>
        <family val="0"/>
        <charset val="1"/>
      </rPr>
      <t xml:space="preserve">4</t>
    </r>
    <r>
      <rPr>
        <sz val="10"/>
        <rFont val="Noto Sans CJK SC"/>
        <family val="2"/>
      </rPr>
      <t xml:space="preserve">日以内、特定建設作業の実施届出は作業開始の</t>
    </r>
    <r>
      <rPr>
        <sz val="10"/>
        <rFont val="Yu Gothic"/>
        <family val="0"/>
        <charset val="1"/>
      </rPr>
      <t xml:space="preserve">7</t>
    </r>
    <r>
      <rPr>
        <sz val="10"/>
        <rFont val="Noto Sans CJK SC"/>
        <family val="2"/>
      </rPr>
      <t xml:space="preserve">日前まで、工事計画届は着工の</t>
    </r>
    <r>
      <rPr>
        <sz val="10"/>
        <rFont val="Yu Gothic"/>
        <family val="0"/>
        <charset val="1"/>
      </rPr>
      <t xml:space="preserve">30</t>
    </r>
    <r>
      <rPr>
        <sz val="10"/>
        <rFont val="Noto Sans CJK SC"/>
        <family val="2"/>
      </rPr>
      <t xml:space="preserve">日前まで。</t>
    </r>
  </si>
  <si>
    <t xml:space="preserve">実務上の目安</t>
  </si>
  <si>
    <t xml:space="preserve">電力会社への申込・事前協議・計器取付などの日数は目安です。供給区域や工事内容で大きく変わります。</t>
  </si>
  <si>
    <t xml:space="preserve">※実際の期限・必要書類・様式は、必ず所轄の官公庁および電力会社にご確認ください。</t>
  </si>
  <si>
    <t xml:space="preserve">■ 行の色</t>
  </si>
  <si>
    <t xml:space="preserve">赤</t>
  </si>
  <si>
    <t xml:space="preserve">未提出のまま提出期限を過ぎている行。</t>
  </si>
  <si>
    <t xml:space="preserve">黄</t>
  </si>
  <si>
    <r>
      <rPr>
        <sz val="10"/>
        <rFont val="Noto Sans CJK SC"/>
        <family val="2"/>
      </rPr>
      <t xml:space="preserve">提出期限まで</t>
    </r>
    <r>
      <rPr>
        <sz val="10"/>
        <rFont val="Yu Gothic"/>
        <family val="0"/>
        <charset val="1"/>
      </rPr>
      <t xml:space="preserve">14</t>
    </r>
    <r>
      <rPr>
        <sz val="10"/>
        <rFont val="Noto Sans CJK SC"/>
        <family val="2"/>
      </rPr>
      <t xml:space="preserve">日以内の行。</t>
    </r>
  </si>
  <si>
    <t xml:space="preserve">緑</t>
  </si>
  <si>
    <t xml:space="preserve">受理・許可済みの行。</t>
  </si>
  <si>
    <t xml:space="preserve">灰</t>
  </si>
  <si>
    <t xml:space="preserve">「不要」にした行。</t>
  </si>
  <si>
    <t xml:space="preserve">■ 印刷</t>
  </si>
  <si>
    <r>
      <rPr>
        <sz val="10"/>
        <rFont val="Noto Sans CJK SC"/>
        <family val="2"/>
      </rPr>
      <t xml:space="preserve">申請・届出管理簿は </t>
    </r>
    <r>
      <rPr>
        <sz val="10"/>
        <rFont val="Yu Gothic"/>
        <family val="0"/>
        <charset val="1"/>
      </rPr>
      <t xml:space="preserve">A4</t>
    </r>
    <r>
      <rPr>
        <sz val="10"/>
        <rFont val="Noto Sans CJK SC"/>
        <family val="2"/>
      </rPr>
      <t xml:space="preserve">横・幅に合わせて</t>
    </r>
    <r>
      <rPr>
        <sz val="10"/>
        <rFont val="Yu Gothic"/>
        <family val="0"/>
        <charset val="1"/>
      </rPr>
      <t xml:space="preserve">1</t>
    </r>
    <r>
      <rPr>
        <sz val="10"/>
        <rFont val="Noto Sans CJK SC"/>
        <family val="2"/>
      </rPr>
      <t xml:space="preserve">ページ・見出し行の繰り返しあり。</t>
    </r>
  </si>
  <si>
    <r>
      <rPr>
        <sz val="10"/>
        <rFont val="Noto Sans CJK SC"/>
        <family val="2"/>
      </rPr>
      <t xml:space="preserve">既定の印刷範囲は先頭</t>
    </r>
    <r>
      <rPr>
        <sz val="10"/>
        <rFont val="Yu Gothic"/>
        <family val="0"/>
        <charset val="1"/>
      </rPr>
      <t xml:space="preserve">40</t>
    </r>
    <r>
      <rPr>
        <sz val="10"/>
        <rFont val="Noto Sans CJK SC"/>
        <family val="2"/>
      </rPr>
      <t xml:space="preserve">行です。それより下も印刷するときは［ページレイアウト］→［印刷範囲］で広げてください。</t>
    </r>
  </si>
  <si>
    <t xml:space="preserve">■ 出典・前提</t>
  </si>
  <si>
    <r>
      <rPr>
        <sz val="10"/>
        <rFont val="Noto Sans CJK SC"/>
        <family val="2"/>
      </rPr>
      <t xml:space="preserve">セコサポの</t>
    </r>
    <r>
      <rPr>
        <sz val="10"/>
        <rFont val="Yu Gothic"/>
        <family val="0"/>
        <charset val="1"/>
      </rPr>
      <t xml:space="preserve">Web</t>
    </r>
    <r>
      <rPr>
        <sz val="10"/>
        <rFont val="Noto Sans CJK SC"/>
        <family val="2"/>
      </rPr>
      <t xml:space="preserve">ツール版と同じ判定ロジックを、</t>
    </r>
    <r>
      <rPr>
        <sz val="10"/>
        <rFont val="Yu Gothic"/>
        <family val="0"/>
        <charset val="1"/>
      </rPr>
      <t xml:space="preserve">Excel</t>
    </r>
    <r>
      <rPr>
        <sz val="10"/>
        <rFont val="Noto Sans CJK SC"/>
        <family val="2"/>
      </rPr>
      <t xml:space="preserve">の数式で再現したものです。</t>
    </r>
  </si>
  <si>
    <r>
      <rPr>
        <sz val="10"/>
        <rFont val="Noto Sans CJK SC"/>
        <family val="2"/>
      </rPr>
      <t xml:space="preserve">期限</t>
    </r>
    <r>
      <rPr>
        <sz val="10"/>
        <rFont val="Yu Gothic"/>
        <family val="0"/>
        <charset val="1"/>
      </rPr>
      <t xml:space="preserve">14</t>
    </r>
    <r>
      <rPr>
        <sz val="10"/>
        <rFont val="Noto Sans CJK SC"/>
        <family val="2"/>
      </rPr>
      <t xml:space="preserve">日前で警告する基準は、運用上の目安として設定しています。</t>
    </r>
  </si>
  <si>
    <t xml:space="preserve">官 公 庁 ・ 電 力 　 申 請 ・ 届 出 管 理 簿</t>
  </si>
  <si>
    <t xml:space="preserve">工事名</t>
  </si>
  <si>
    <t xml:space="preserve">着工日</t>
  </si>
  <si>
    <t xml:space="preserve">受電日</t>
  </si>
  <si>
    <t xml:space="preserve">完成日</t>
  </si>
  <si>
    <t xml:space="preserve">受電まで</t>
  </si>
  <si>
    <t xml:space="preserve">自社名</t>
  </si>
  <si>
    <t xml:space="preserve">作成者</t>
  </si>
  <si>
    <t xml:space="preserve">作成日</t>
  </si>
  <si>
    <t xml:space="preserve">※ 「基準」と「日数」は、申請の一覧シートから写してください。日数のマイナスは「基準日の◯日前まで」、プラスは「基準日から◯日以内」という意味です。</t>
  </si>
  <si>
    <t xml:space="preserve">申請・届出の名称</t>
  </si>
  <si>
    <t xml:space="preserve">提出先 区分</t>
  </si>
  <si>
    <t xml:space="preserve">提出先</t>
  </si>
  <si>
    <t xml:space="preserve">基準</t>
  </si>
  <si>
    <t xml:space="preserve">日数</t>
  </si>
  <si>
    <t xml:space="preserve">期限（指定）</t>
  </si>
  <si>
    <t xml:space="preserve">状態</t>
  </si>
  <si>
    <t xml:space="preserve">提出日</t>
  </si>
  <si>
    <t xml:space="preserve">受理・許可日</t>
  </si>
  <si>
    <t xml:space="preserve">担当</t>
  </si>
  <si>
    <t xml:space="preserve">根拠・備考</t>
  </si>
  <si>
    <t xml:space="preserve">申 請 ・ 届 出 の 集 計</t>
  </si>
  <si>
    <t xml:space="preserve">「申請・届出管理簿」の入力から自動集計します。数値を直接書き換えないでください。</t>
  </si>
  <si>
    <t xml:space="preserve">全体</t>
  </si>
  <si>
    <t xml:space="preserve">件数</t>
  </si>
  <si>
    <t xml:space="preserve">登録している申請・届出</t>
  </si>
  <si>
    <t xml:space="preserve">対象（不要を除く）</t>
  </si>
  <si>
    <t xml:space="preserve">受理・許可済み</t>
  </si>
  <si>
    <t xml:space="preserve">提出済み（受理待ち）</t>
  </si>
  <si>
    <t xml:space="preserve">未提出</t>
  </si>
  <si>
    <t xml:space="preserve">提出期限 超過</t>
  </si>
  <si>
    <r>
      <rPr>
        <sz val="10"/>
        <rFont val="Yu Gothic"/>
        <family val="0"/>
        <charset val="1"/>
      </rPr>
      <t xml:space="preserve">14</t>
    </r>
    <r>
      <rPr>
        <sz val="10"/>
        <rFont val="Noto Sans CJK SC"/>
        <family val="2"/>
      </rPr>
      <t xml:space="preserve">日以内に提出</t>
    </r>
  </si>
  <si>
    <t xml:space="preserve">進捗率（受理・許可済み）</t>
  </si>
  <si>
    <t xml:space="preserve">受理済み</t>
  </si>
  <si>
    <t xml:space="preserve">未完了</t>
  </si>
  <si>
    <t xml:space="preserve">期限超過</t>
  </si>
  <si>
    <t xml:space="preserve">進捗率</t>
  </si>
  <si>
    <t xml:space="preserve">合計</t>
  </si>
  <si>
    <t xml:space="preserve">「不要」にした申請は、件数・進捗率のどちらからも外れます。期限超過は、未提出のまま提出期限を過ぎている件数です。</t>
  </si>
  <si>
    <r>
      <rPr>
        <b val="true"/>
        <sz val="11"/>
        <color rgb="FF3A2A18"/>
        <rFont val="Noto Sans CJK SC"/>
        <family val="2"/>
      </rPr>
      <t xml:space="preserve">記入例（この</t>
    </r>
    <r>
      <rPr>
        <b val="true"/>
        <sz val="11"/>
        <color rgb="FF3A2A18"/>
        <rFont val="Yu Gothic"/>
        <family val="0"/>
        <charset val="1"/>
      </rPr>
      <t xml:space="preserve">4</t>
    </r>
    <r>
      <rPr>
        <b val="true"/>
        <sz val="11"/>
        <color rgb="FF3A2A18"/>
        <rFont val="Noto Sans CJK SC"/>
        <family val="2"/>
      </rPr>
      <t xml:space="preserve">行を参考に、申請・届出管理簿シートへ入力してください）</t>
    </r>
  </si>
  <si>
    <t xml:space="preserve">工事計画 届出</t>
  </si>
  <si>
    <t xml:space="preserve">産業保安監督部</t>
  </si>
  <si>
    <t xml:space="preserve">〇〇産業保安監督部</t>
  </si>
  <si>
    <t xml:space="preserve">山田</t>
  </si>
  <si>
    <r>
      <rPr>
        <sz val="10"/>
        <rFont val="Noto Sans CJK SC"/>
        <family val="2"/>
      </rPr>
      <t xml:space="preserve">着工の</t>
    </r>
    <r>
      <rPr>
        <sz val="10"/>
        <rFont val="Yu Gothic"/>
        <family val="0"/>
        <charset val="1"/>
      </rPr>
      <t xml:space="preserve">30</t>
    </r>
    <r>
      <rPr>
        <sz val="10"/>
        <rFont val="Noto Sans CJK SC"/>
        <family val="2"/>
      </rPr>
      <t xml:space="preserve">日前までに届出</t>
    </r>
  </si>
  <si>
    <t xml:space="preserve">消防用設備等 着工届</t>
  </si>
  <si>
    <t xml:space="preserve">消防署</t>
  </si>
  <si>
    <t xml:space="preserve">〇〇消防署 予防課</t>
  </si>
  <si>
    <t xml:space="preserve">佐藤</t>
  </si>
  <si>
    <r>
      <rPr>
        <sz val="10"/>
        <rFont val="Noto Sans CJK SC"/>
        <family val="2"/>
      </rPr>
      <t xml:space="preserve">甲種消防設備士が着工の</t>
    </r>
    <r>
      <rPr>
        <sz val="10"/>
        <rFont val="Yu Gothic"/>
        <family val="0"/>
        <charset val="1"/>
      </rPr>
      <t xml:space="preserve">10</t>
    </r>
    <r>
      <rPr>
        <sz val="10"/>
        <rFont val="Noto Sans CJK SC"/>
        <family val="2"/>
      </rPr>
      <t xml:space="preserve">日前までに届出</t>
    </r>
  </si>
  <si>
    <t xml:space="preserve">電気使用申込（高圧）</t>
  </si>
  <si>
    <t xml:space="preserve">電力会社</t>
  </si>
  <si>
    <t xml:space="preserve">〇〇電力 支店</t>
  </si>
  <si>
    <t xml:space="preserve">提出済み</t>
  </si>
  <si>
    <t xml:space="preserve">目安。事前協議が必要な場合はさらに前倒し</t>
  </si>
  <si>
    <t xml:space="preserve">消防用設備等 設置届</t>
  </si>
  <si>
    <t xml:space="preserve">未着手</t>
  </si>
  <si>
    <r>
      <rPr>
        <sz val="10"/>
        <rFont val="Noto Sans CJK SC"/>
        <family val="2"/>
      </rPr>
      <t xml:space="preserve">提出まで </t>
    </r>
    <r>
      <rPr>
        <sz val="10"/>
        <rFont val="Yu Gothic"/>
        <family val="0"/>
        <charset val="1"/>
      </rPr>
      <t xml:space="preserve">63</t>
    </r>
    <r>
      <rPr>
        <sz val="10"/>
        <rFont val="Noto Sans CJK SC"/>
        <family val="2"/>
      </rPr>
      <t xml:space="preserve">日</t>
    </r>
  </si>
  <si>
    <r>
      <rPr>
        <sz val="10"/>
        <rFont val="Noto Sans CJK SC"/>
        <family val="2"/>
      </rPr>
      <t xml:space="preserve">工事完了後</t>
    </r>
    <r>
      <rPr>
        <sz val="10"/>
        <rFont val="Yu Gothic"/>
        <family val="0"/>
        <charset val="1"/>
      </rPr>
      <t xml:space="preserve">4</t>
    </r>
    <r>
      <rPr>
        <sz val="10"/>
        <rFont val="Noto Sans CJK SC"/>
        <family val="2"/>
      </rPr>
      <t xml:space="preserve">日以内に届出</t>
    </r>
  </si>
  <si>
    <r>
      <rPr>
        <sz val="9"/>
        <color rgb="FF6B7280"/>
        <rFont val="Noto Sans CJK SC"/>
        <family val="2"/>
      </rPr>
      <t xml:space="preserve">この例は 着工日 </t>
    </r>
    <r>
      <rPr>
        <sz val="9"/>
        <color rgb="FF6B7280"/>
        <rFont val="Yu Gothic"/>
        <family val="0"/>
        <charset val="1"/>
      </rPr>
      <t xml:space="preserve">2026/6/1</t>
    </r>
    <r>
      <rPr>
        <sz val="9"/>
        <color rgb="FF6B7280"/>
        <rFont val="Noto Sans CJK SC"/>
        <family val="2"/>
      </rPr>
      <t xml:space="preserve">・受電日 </t>
    </r>
    <r>
      <rPr>
        <sz val="9"/>
        <color rgb="FF6B7280"/>
        <rFont val="Yu Gothic"/>
        <family val="0"/>
        <charset val="1"/>
      </rPr>
      <t xml:space="preserve">2026/10/31</t>
    </r>
    <r>
      <rPr>
        <sz val="9"/>
        <color rgb="FF6B7280"/>
        <rFont val="Noto Sans CJK SC"/>
        <family val="2"/>
      </rPr>
      <t xml:space="preserve">・完成日 </t>
    </r>
    <r>
      <rPr>
        <sz val="9"/>
        <color rgb="FF6B7280"/>
        <rFont val="Yu Gothic"/>
        <family val="0"/>
        <charset val="1"/>
      </rPr>
      <t xml:space="preserve">2026/10/31 </t>
    </r>
    <r>
      <rPr>
        <sz val="9"/>
        <color rgb="FF6B7280"/>
        <rFont val="Noto Sans CJK SC"/>
        <family val="2"/>
      </rPr>
      <t xml:space="preserve">の工事を想定しています。「提出期限」「残日数」「状態の判定」は本来は自動計算です。ここでは見本として値を直接入れています。</t>
    </r>
  </si>
  <si>
    <t xml:space="preserve">電気工事でよく使う 申請・届出の一覧</t>
  </si>
  <si>
    <t xml:space="preserve">この一覧から、その工事で必要なものを「申請・届出管理簿」シートへ写して使います。名称・提出先区分・提出先・基準・日数をそのまま貼り付けると期限が自動計算されます。</t>
  </si>
  <si>
    <t xml:space="preserve">提出先の例</t>
  </si>
  <si>
    <t xml:space="preserve">電気使用申込（低圧）</t>
  </si>
  <si>
    <t xml:space="preserve">目安。契約種別・容量により異なります</t>
  </si>
  <si>
    <t xml:space="preserve">事前協議（高圧・特別高圧）</t>
  </si>
  <si>
    <t xml:space="preserve">目安。供給地点や工事内容により変動</t>
  </si>
  <si>
    <t xml:space="preserve">受電設備の技術検討依頼</t>
  </si>
  <si>
    <t xml:space="preserve">目安</t>
  </si>
  <si>
    <t xml:space="preserve">発電設備 系統連系申込（太陽光等）</t>
  </si>
  <si>
    <t xml:space="preserve">〇〇電力 送配電</t>
  </si>
  <si>
    <t xml:space="preserve">目安。連系区分により大きく変動</t>
  </si>
  <si>
    <t xml:space="preserve">計器（メーター）取付依頼</t>
  </si>
  <si>
    <t xml:space="preserve">竣工検査 立会依頼</t>
  </si>
  <si>
    <t xml:space="preserve">契約種別・契約電力の変更届</t>
  </si>
  <si>
    <t xml:space="preserve">保安規程 届出</t>
  </si>
  <si>
    <t xml:space="preserve">自家用電気工作物の使用開始前に届出</t>
  </si>
  <si>
    <t xml:space="preserve">電気主任技術者 選任届</t>
  </si>
  <si>
    <t xml:space="preserve">選任後 遅滞なく届出</t>
  </si>
  <si>
    <t xml:space="preserve">主任技術者 外部委託承認申請</t>
  </si>
  <si>
    <t xml:space="preserve">目安。承認までの期間を見込むこと</t>
  </si>
  <si>
    <r>
      <rPr>
        <sz val="10"/>
        <rFont val="Noto Sans CJK SC"/>
        <family val="2"/>
      </rPr>
      <t xml:space="preserve">一定規模以上の工事は着工の</t>
    </r>
    <r>
      <rPr>
        <sz val="10"/>
        <rFont val="Yu Gothic"/>
        <family val="0"/>
        <charset val="1"/>
      </rPr>
      <t xml:space="preserve">30</t>
    </r>
    <r>
      <rPr>
        <sz val="10"/>
        <rFont val="Noto Sans CJK SC"/>
        <family val="2"/>
      </rPr>
      <t xml:space="preserve">日前までに届出</t>
    </r>
  </si>
  <si>
    <t xml:space="preserve">使用前自主検査</t>
  </si>
  <si>
    <t xml:space="preserve">（自社実施）</t>
  </si>
  <si>
    <t xml:space="preserve">使用開始前に自主検査を実施し記録を保存</t>
  </si>
  <si>
    <t xml:space="preserve">使用前安全管理審査 申請</t>
  </si>
  <si>
    <t xml:space="preserve">登録安全管理審査機関</t>
  </si>
  <si>
    <t xml:space="preserve">対象設備の場合。目安</t>
  </si>
  <si>
    <t xml:space="preserve">自家用電気工作物 廃止届</t>
  </si>
  <si>
    <t xml:space="preserve">廃止後 遅滞なく届出</t>
  </si>
  <si>
    <t xml:space="preserve">消防検査（立会）</t>
  </si>
  <si>
    <t xml:space="preserve">設置届の後、消防検査を受ける</t>
  </si>
  <si>
    <t xml:space="preserve">防火対象物 使用開始届</t>
  </si>
  <si>
    <r>
      <rPr>
        <sz val="10"/>
        <rFont val="Noto Sans CJK SC"/>
        <family val="2"/>
      </rPr>
      <t xml:space="preserve">使用開始の</t>
    </r>
    <r>
      <rPr>
        <sz val="10"/>
        <rFont val="Yu Gothic"/>
        <family val="0"/>
        <charset val="1"/>
      </rPr>
      <t xml:space="preserve">7</t>
    </r>
    <r>
      <rPr>
        <sz val="10"/>
        <rFont val="Noto Sans CJK SC"/>
        <family val="2"/>
      </rPr>
      <t xml:space="preserve">日前までが一般的（条例による）</t>
    </r>
  </si>
  <si>
    <t xml:space="preserve">自動火災報知設備 着工届</t>
  </si>
  <si>
    <r>
      <rPr>
        <sz val="10"/>
        <rFont val="Noto Sans CJK SC"/>
        <family val="2"/>
      </rPr>
      <t xml:space="preserve">着工の</t>
    </r>
    <r>
      <rPr>
        <sz val="10"/>
        <rFont val="Yu Gothic"/>
        <family val="0"/>
        <charset val="1"/>
      </rPr>
      <t xml:space="preserve">10</t>
    </r>
    <r>
      <rPr>
        <sz val="10"/>
        <rFont val="Noto Sans CJK SC"/>
        <family val="2"/>
      </rPr>
      <t xml:space="preserve">日前まで</t>
    </r>
  </si>
  <si>
    <t xml:space="preserve">道路使用許可</t>
  </si>
  <si>
    <t xml:space="preserve">警察署</t>
  </si>
  <si>
    <t xml:space="preserve">〇〇警察署 交通課</t>
  </si>
  <si>
    <t xml:space="preserve">目安。所轄署により異なります</t>
  </si>
  <si>
    <t xml:space="preserve">道路占用許可</t>
  </si>
  <si>
    <t xml:space="preserve">道路管理者</t>
  </si>
  <si>
    <t xml:space="preserve">〇〇市 道路課</t>
  </si>
  <si>
    <t xml:space="preserve">目安。国道・県道は管理者が異なります</t>
  </si>
  <si>
    <t xml:space="preserve">歩道切下げ・掘削の承認</t>
  </si>
  <si>
    <t xml:space="preserve">道路占用（電柱・引込線）</t>
  </si>
  <si>
    <t xml:space="preserve">特定建設作業 実施届出</t>
  </si>
  <si>
    <t xml:space="preserve">市区町村</t>
  </si>
  <si>
    <t xml:space="preserve">〇〇市 環境課</t>
  </si>
  <si>
    <r>
      <rPr>
        <sz val="10"/>
        <rFont val="Noto Sans CJK SC"/>
        <family val="2"/>
      </rPr>
      <t xml:space="preserve">騒音・振動規制法。作業開始の</t>
    </r>
    <r>
      <rPr>
        <sz val="10"/>
        <rFont val="Yu Gothic"/>
        <family val="0"/>
        <charset val="1"/>
      </rPr>
      <t xml:space="preserve">7</t>
    </r>
    <r>
      <rPr>
        <sz val="10"/>
        <rFont val="Noto Sans CJK SC"/>
        <family val="2"/>
      </rPr>
      <t xml:space="preserve">日前までに届出</t>
    </r>
  </si>
  <si>
    <t xml:space="preserve">建築確認（設備）</t>
  </si>
  <si>
    <t xml:space="preserve">〇〇市 建築指導課</t>
  </si>
  <si>
    <t xml:space="preserve">開発行為・埋設物の照会</t>
  </si>
  <si>
    <t xml:space="preserve">〇〇市 都市計画課</t>
  </si>
  <si>
    <t xml:space="preserve">電波法 無線局申請</t>
  </si>
  <si>
    <t xml:space="preserve">その他</t>
  </si>
  <si>
    <t xml:space="preserve">総合通信局</t>
  </si>
  <si>
    <t xml:space="preserve">該当設備がある場合。目安</t>
  </si>
  <si>
    <t xml:space="preserve">高圧ガス・危険物の届出</t>
  </si>
  <si>
    <t xml:space="preserve">〇〇市 消防本部</t>
  </si>
  <si>
    <r>
      <rPr>
        <sz val="9"/>
        <color rgb="FF6B7280"/>
        <rFont val="Noto Sans CJK SC"/>
        <family val="2"/>
      </rPr>
      <t xml:space="preserve">日数のマイナスは「基準日の◯日前まで」、プラスは「基準日から◯日以内」の意味です。法令で定められているのは、消防用設備等の着工届（着工の</t>
    </r>
    <r>
      <rPr>
        <sz val="9"/>
        <color rgb="FF6B7280"/>
        <rFont val="Yu Gothic"/>
        <family val="0"/>
        <charset val="1"/>
      </rPr>
      <t xml:space="preserve">10</t>
    </r>
    <r>
      <rPr>
        <sz val="9"/>
        <color rgb="FF6B7280"/>
        <rFont val="Noto Sans CJK SC"/>
        <family val="2"/>
      </rPr>
      <t xml:space="preserve">日前まで）・設置届（工事完了後</t>
    </r>
    <r>
      <rPr>
        <sz val="9"/>
        <color rgb="FF6B7280"/>
        <rFont val="Yu Gothic"/>
        <family val="0"/>
        <charset val="1"/>
      </rPr>
      <t xml:space="preserve">4</t>
    </r>
    <r>
      <rPr>
        <sz val="9"/>
        <color rgb="FF6B7280"/>
        <rFont val="Noto Sans CJK SC"/>
        <family val="2"/>
      </rPr>
      <t xml:space="preserve">日以内）・特定建設作業の実施届出（作業開始の</t>
    </r>
    <r>
      <rPr>
        <sz val="9"/>
        <color rgb="FF6B7280"/>
        <rFont val="Yu Gothic"/>
        <family val="0"/>
        <charset val="1"/>
      </rPr>
      <t xml:space="preserve">7</t>
    </r>
    <r>
      <rPr>
        <sz val="9"/>
        <color rgb="FF6B7280"/>
        <rFont val="Noto Sans CJK SC"/>
        <family val="2"/>
      </rPr>
      <t xml:space="preserve">日前まで）・工事計画届（着工の</t>
    </r>
    <r>
      <rPr>
        <sz val="9"/>
        <color rgb="FF6B7280"/>
        <rFont val="Yu Gothic"/>
        <family val="0"/>
        <charset val="1"/>
      </rPr>
      <t xml:space="preserve">30</t>
    </r>
    <r>
      <rPr>
        <sz val="9"/>
        <color rgb="FF6B7280"/>
        <rFont val="Noto Sans CJK SC"/>
        <family val="2"/>
      </rPr>
      <t xml:space="preserve">日前まで）などです。電力会社への申込や事前協議の日数は実務上の目安で、供給区域や工事内容により大きく異なります。実際の期限・必要書類・様式は、必ず所轄の官公庁および電力会社にご確認ください。</t>
    </r>
  </si>
  <si>
    <t xml:space="preserve">選択肢</t>
  </si>
  <si>
    <t xml:space="preserve">準備中</t>
  </si>
  <si>
    <t xml:space="preserve">指定なし</t>
  </si>
  <si>
    <t xml:space="preserve">不要</t>
  </si>
  <si>
    <t xml:space="preserve">「基準」は提出期限の起点です。着工日・受電日・完成日は申請・届出管理簿の上部で入力します。「指定なし」を選んだ行は、期限（指定）に日付を直接入れてください。「状態」を「不要」にすると、その行は集計と警告の対象から外れます。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</si>
</sst>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yyyy/m/d"/>
    <numFmt numFmtId="166" formatCode="0\日;\-0\日"/>
    <numFmt numFmtId="167" formatCode="0\日"/>
    <numFmt numFmtId="168" formatCode="General"/>
    <numFmt numFmtId="169" formatCode="0%"/>
  </numFmts>
  <fonts count="18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6"/>
      <color rgb="FF3A2A18"/>
      <name val="Noto Sans CJK SC"/>
      <family val="2"/>
    </font>
    <font>
      <b val="true"/>
      <sz val="16"/>
      <color rgb="FF3A2A18"/>
      <name val="Yu Gothic"/>
      <family val="0"/>
      <charset val="1"/>
    </font>
    <font>
      <sz val="9"/>
      <color rgb="FF6B7280"/>
      <name val="Noto Sans CJK SC"/>
      <family val="2"/>
    </font>
    <font>
      <b val="true"/>
      <sz val="11"/>
      <color rgb="FF3A2A18"/>
      <name val="Noto Sans CJK SC"/>
      <family val="2"/>
    </font>
    <font>
      <b val="true"/>
      <sz val="10"/>
      <name val="Noto Sans CJK SC"/>
      <family val="2"/>
    </font>
    <font>
      <sz val="10"/>
      <name val="Noto Sans CJK SC"/>
      <family val="2"/>
    </font>
    <font>
      <sz val="10"/>
      <name val="Yu Gothic"/>
      <family val="0"/>
      <charset val="1"/>
    </font>
    <font>
      <b val="true"/>
      <sz val="10"/>
      <name val="Yu Gothic"/>
      <family val="0"/>
      <charset val="1"/>
    </font>
    <font>
      <b val="true"/>
      <sz val="15"/>
      <color rgb="FF3A2A18"/>
      <name val="Noto Sans CJK SC"/>
      <family val="2"/>
    </font>
    <font>
      <b val="true"/>
      <sz val="9.5"/>
      <color rgb="FF374151"/>
      <name val="Noto Sans CJK SC"/>
      <family val="2"/>
    </font>
    <font>
      <b val="true"/>
      <sz val="9.5"/>
      <color rgb="FF1F2937"/>
      <name val="Yu Gothic"/>
      <family val="0"/>
      <charset val="1"/>
    </font>
    <font>
      <b val="true"/>
      <sz val="9.5"/>
      <color rgb="FF1F2937"/>
      <name val="Noto Sans CJK SC"/>
      <family val="2"/>
    </font>
    <font>
      <b val="true"/>
      <sz val="11"/>
      <color rgb="FF3A2A18"/>
      <name val="Yu Gothic"/>
      <family val="0"/>
      <charset val="1"/>
    </font>
    <font>
      <sz val="9"/>
      <color rgb="FF6B7280"/>
      <name val="Yu Gothic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F2F5F9"/>
        <bgColor rgb="FFF7F9FC"/>
      </patternFill>
    </fill>
    <fill>
      <patternFill patternType="solid">
        <fgColor rgb="FFFFFFFF"/>
        <bgColor rgb="FFF7F9FC"/>
      </patternFill>
    </fill>
    <fill>
      <patternFill patternType="solid">
        <fgColor rgb="FFF7F9FC"/>
        <bgColor rgb="FFF2F5F9"/>
      </patternFill>
    </fill>
    <fill>
      <patternFill patternType="solid">
        <fgColor rgb="FFE4E9F0"/>
        <bgColor rgb="FFE8F5EF"/>
      </patternFill>
    </fill>
  </fills>
  <borders count="22">
    <border diagonalUp="false" diagonalDown="false">
      <left/>
      <right/>
      <top/>
      <bottom/>
      <diagonal/>
    </border>
    <border diagonalUp="false" diagonalDown="false">
      <left/>
      <right/>
      <top/>
      <bottom style="medium">
        <color rgb="FF374151"/>
      </bottom>
      <diagonal/>
    </border>
    <border diagonalUp="false" diagonalDown="false">
      <left style="medium">
        <color rgb="FF374151"/>
      </left>
      <right style="thin">
        <color rgb="FF6B7280"/>
      </right>
      <top style="medium">
        <color rgb="FF374151"/>
      </top>
      <bottom style="thin">
        <color rgb="FF6B7280"/>
      </bottom>
      <diagonal/>
    </border>
    <border diagonalUp="false" diagonalDown="false">
      <left style="thin">
        <color rgb="FF6B7280"/>
      </left>
      <right style="thin">
        <color rgb="FF6B7280"/>
      </right>
      <top style="medium">
        <color rgb="FF374151"/>
      </top>
      <bottom style="thin">
        <color rgb="FF6B7280"/>
      </bottom>
      <diagonal/>
    </border>
    <border diagonalUp="false" diagonalDown="false">
      <left style="thin">
        <color rgb="FF6B7280"/>
      </left>
      <right style="medium">
        <color rgb="FF374151"/>
      </right>
      <top style="medium">
        <color rgb="FF374151"/>
      </top>
      <bottom style="thin">
        <color rgb="FF6B7280"/>
      </bottom>
      <diagonal/>
    </border>
    <border diagonalUp="false" diagonalDown="false">
      <left style="medium">
        <color rgb="FF374151"/>
      </left>
      <right style="thin">
        <color rgb="FF6B7280"/>
      </right>
      <top style="thin">
        <color rgb="FF6B7280"/>
      </top>
      <bottom style="medium">
        <color rgb="FF374151"/>
      </bottom>
      <diagonal/>
    </border>
    <border diagonalUp="false" diagonalDown="false">
      <left style="thin">
        <color rgb="FF6B7280"/>
      </left>
      <right style="thin">
        <color rgb="FF6B7280"/>
      </right>
      <top style="thin">
        <color rgb="FF6B7280"/>
      </top>
      <bottom style="medium">
        <color rgb="FF374151"/>
      </bottom>
      <diagonal/>
    </border>
    <border diagonalUp="false" diagonalDown="false">
      <left style="thin">
        <color rgb="FF6B7280"/>
      </left>
      <right style="medium">
        <color rgb="FF374151"/>
      </right>
      <top style="thin">
        <color rgb="FF6B7280"/>
      </top>
      <bottom style="medium">
        <color rgb="FF374151"/>
      </bottom>
      <diagonal/>
    </border>
    <border diagonalUp="false" diagonalDown="false">
      <left style="medium">
        <color rgb="FF374151"/>
      </left>
      <right style="thin">
        <color rgb="FF6B7280"/>
      </right>
      <top style="medium">
        <color rgb="FF374151"/>
      </top>
      <bottom style="medium">
        <color rgb="FF374151"/>
      </bottom>
      <diagonal/>
    </border>
    <border diagonalUp="false" diagonalDown="false">
      <left style="thin">
        <color rgb="FF6B7280"/>
      </left>
      <right style="thin">
        <color rgb="FF6B7280"/>
      </right>
      <top style="medium">
        <color rgb="FF374151"/>
      </top>
      <bottom style="medium">
        <color rgb="FF374151"/>
      </bottom>
      <diagonal/>
    </border>
    <border diagonalUp="false" diagonalDown="false">
      <left style="thin">
        <color rgb="FF6B7280"/>
      </left>
      <right style="medium">
        <color rgb="FF374151"/>
      </right>
      <top style="medium">
        <color rgb="FF374151"/>
      </top>
      <bottom style="medium">
        <color rgb="FF374151"/>
      </bottom>
      <diagonal/>
    </border>
    <border diagonalUp="false" diagonalDown="false">
      <left style="medium">
        <color rgb="FF374151"/>
      </left>
      <right style="hair">
        <color rgb="FF9AA3B0"/>
      </right>
      <top style="hair">
        <color rgb="FF9AA3B0"/>
      </top>
      <bottom style="hair">
        <color rgb="FF9AA3B0"/>
      </bottom>
      <diagonal/>
    </border>
    <border diagonalUp="false" diagonalDown="false">
      <left style="hair">
        <color rgb="FF9AA3B0"/>
      </left>
      <right style="hair">
        <color rgb="FF9AA3B0"/>
      </right>
      <top style="hair">
        <color rgb="FF9AA3B0"/>
      </top>
      <bottom style="hair">
        <color rgb="FF9AA3B0"/>
      </bottom>
      <diagonal/>
    </border>
    <border diagonalUp="false" diagonalDown="false">
      <left style="hair">
        <color rgb="FF9AA3B0"/>
      </left>
      <right style="medium">
        <color rgb="FF374151"/>
      </right>
      <top style="hair">
        <color rgb="FF9AA3B0"/>
      </top>
      <bottom style="hair">
        <color rgb="FF9AA3B0"/>
      </bottom>
      <diagonal/>
    </border>
    <border diagonalUp="false" diagonalDown="false">
      <left style="medium">
        <color rgb="FF374151"/>
      </left>
      <right style="hair">
        <color rgb="FF9AA3B0"/>
      </right>
      <top style="hair">
        <color rgb="FF9AA3B0"/>
      </top>
      <bottom style="medium">
        <color rgb="FF374151"/>
      </bottom>
      <diagonal/>
    </border>
    <border diagonalUp="false" diagonalDown="false">
      <left style="hair">
        <color rgb="FF9AA3B0"/>
      </left>
      <right style="hair">
        <color rgb="FF9AA3B0"/>
      </right>
      <top style="hair">
        <color rgb="FF9AA3B0"/>
      </top>
      <bottom style="medium">
        <color rgb="FF374151"/>
      </bottom>
      <diagonal/>
    </border>
    <border diagonalUp="false" diagonalDown="false">
      <left style="hair">
        <color rgb="FF9AA3B0"/>
      </left>
      <right style="medium">
        <color rgb="FF374151"/>
      </right>
      <top style="hair">
        <color rgb="FF9AA3B0"/>
      </top>
      <bottom style="medium">
        <color rgb="FF374151"/>
      </bottom>
      <diagonal/>
    </border>
    <border diagonalUp="false" diagonalDown="false">
      <left style="medium">
        <color rgb="FF374151"/>
      </left>
      <right style="thin">
        <color rgb="FF6B7280"/>
      </right>
      <top style="thin">
        <color rgb="FF6B7280"/>
      </top>
      <bottom style="thin">
        <color rgb="FF6B7280"/>
      </bottom>
      <diagonal/>
    </border>
    <border diagonalUp="false" diagonalDown="false">
      <left style="thin">
        <color rgb="FF6B7280"/>
      </left>
      <right style="medium">
        <color rgb="FF374151"/>
      </right>
      <top style="thin">
        <color rgb="FF6B7280"/>
      </top>
      <bottom style="thin">
        <color rgb="FF6B7280"/>
      </bottom>
      <diagonal/>
    </border>
    <border diagonalUp="false" diagonalDown="false">
      <left style="medium">
        <color rgb="FF374151"/>
      </left>
      <right style="medium">
        <color rgb="FF374151"/>
      </right>
      <top style="medium">
        <color rgb="FF374151"/>
      </top>
      <bottom style="medium">
        <color rgb="FF374151"/>
      </bottom>
      <diagonal/>
    </border>
    <border diagonalUp="false" diagonalDown="false">
      <left style="medium">
        <color rgb="FF374151"/>
      </left>
      <right style="medium">
        <color rgb="FF374151"/>
      </right>
      <top style="hair">
        <color rgb="FF9AA3B0"/>
      </top>
      <bottom style="hair">
        <color rgb="FF9AA3B0"/>
      </bottom>
      <diagonal/>
    </border>
    <border diagonalUp="false" diagonalDown="false">
      <left style="medium">
        <color rgb="FF374151"/>
      </left>
      <right style="medium">
        <color rgb="FF374151"/>
      </right>
      <top style="hair">
        <color rgb="FF9AA3B0"/>
      </top>
      <bottom style="medium">
        <color rgb="FF374151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3" borderId="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3" fillId="2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0" fillId="3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4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2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3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3" fillId="2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0" fillId="3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4" fillId="5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5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5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4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3" borderId="1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3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0" fillId="3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0" fillId="3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0" fillId="4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0" fillId="4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4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3" borderId="1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4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3" borderId="1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3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0" fillId="3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0" fillId="3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0" fillId="4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0" fillId="4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4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3" borderId="1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3" fillId="2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1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11" fillId="4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1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9" fillId="0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9" fontId="11" fillId="4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5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3" borderId="1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10" fillId="4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0" fillId="4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2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1" fillId="2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1" fillId="2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3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3" borderId="1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9" fillId="3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0" fillId="3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3" borderId="1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3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3" borderId="1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9" fillId="3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0" fillId="3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3" borderId="1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5" fillId="5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5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5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1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9" fillId="0" borderId="1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9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0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1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9" fillId="0" borderId="1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9" fillId="0" borderId="1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9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0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1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5" fillId="5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2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9" fillId="0" borderId="21" xfId="0" applyFont="true" applyBorder="true" applyAlignment="true" applyProtection="false">
      <alignment horizontal="left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9">
    <dxf>
      <fill>
        <patternFill patternType="solid">
          <fgColor rgb="FFE4E9F0"/>
          <bgColor rgb="FF000000"/>
        </patternFill>
      </fill>
    </dxf>
    <dxf>
      <fill>
        <patternFill patternType="solid">
          <fgColor rgb="FFF7F9FC"/>
          <bgColor rgb="FF000000"/>
        </patternFill>
      </fill>
    </dxf>
    <dxf>
      <fill>
        <patternFill patternType="solid">
          <fgColor rgb="FF1F2937"/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fgColor rgb="FFFFFFFF"/>
          <bgColor rgb="FF000000"/>
        </patternFill>
      </fill>
    </dxf>
    <dxf>
      <font>
        <name val="Yu Gothic"/>
        <charset val="1"/>
        <family val="0"/>
        <color rgb="FF9AA3B0"/>
        <sz val="10"/>
      </font>
    </dxf>
    <dxf>
      <font>
        <name val="Yu Gothic"/>
        <charset val="1"/>
        <family val="0"/>
        <color rgb="FF0F7B52"/>
        <sz val="10"/>
      </font>
      <fill>
        <patternFill>
          <bgColor rgb="FFE8F5EF"/>
        </patternFill>
      </fill>
    </dxf>
    <dxf>
      <font>
        <name val="Yu Gothic"/>
        <charset val="1"/>
        <family val="0"/>
        <b val="1"/>
        <color rgb="FFB02334"/>
        <sz val="10"/>
      </font>
      <fill>
        <patternFill>
          <bgColor rgb="FFFBE3E6"/>
        </patternFill>
      </fill>
    </dxf>
    <dxf>
      <font>
        <name val="Yu Gothic"/>
        <charset val="1"/>
        <family val="0"/>
        <color rgb="FF8A5A00"/>
        <sz val="10"/>
      </font>
      <fill>
        <patternFill>
          <bgColor rgb="FFFCF2DF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A5A00"/>
      <rgbColor rgb="FF800080"/>
      <rgbColor rgb="FF0F7B52"/>
      <rgbColor rgb="FFC0C0C0"/>
      <rgbColor rgb="FF808080"/>
      <rgbColor rgb="FF9999FF"/>
      <rgbColor rgb="FFB02334"/>
      <rgbColor rgb="FFFCF2DF"/>
      <rgbColor rgb="FFE8F5E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4E9F0"/>
      <rgbColor rgb="FFF2F5F9"/>
      <rgbColor rgb="FFF7F9FC"/>
      <rgbColor rgb="FF99CCFF"/>
      <rgbColor rgb="FFFF99CC"/>
      <rgbColor rgb="FFCC99FF"/>
      <rgbColor rgb="FFFBE3E6"/>
      <rgbColor rgb="FF3366FF"/>
      <rgbColor rgb="FF33CCCC"/>
      <rgbColor rgb="FF99CC00"/>
      <rgbColor rgb="FFFFCC00"/>
      <rgbColor rgb="FFFF9900"/>
      <rgbColor rgb="FFFF6600"/>
      <rgbColor rgb="FF6B7280"/>
      <rgbColor rgb="FF9AA3B0"/>
      <rgbColor rgb="FF003366"/>
      <rgbColor rgb="FF339966"/>
      <rgbColor rgb="FF003300"/>
      <rgbColor rgb="FF3A2A18"/>
      <rgbColor rgb="FF993300"/>
      <rgbColor rgb="FF993366"/>
      <rgbColor rgb="FF374151"/>
      <rgbColor rgb="FF1F2937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B41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0"/>
    <col collapsed="false" customWidth="true" hidden="false" outlineLevel="0" max="2" min="2" style="0" width="92"/>
  </cols>
  <sheetData>
    <row r="1" customFormat="false" ht="23.85" hidden="false" customHeight="false" outlineLevel="0" collapsed="false">
      <c r="A1" s="1" t="s">
        <v>0</v>
      </c>
    </row>
    <row r="2" customFormat="false" ht="15" hidden="false" customHeight="false" outlineLevel="0" collapsed="false">
      <c r="A2" s="2" t="s">
        <v>1</v>
      </c>
    </row>
    <row r="4" customFormat="false" ht="15" hidden="false" customHeight="false" outlineLevel="0" collapsed="false">
      <c r="A4" s="3" t="s">
        <v>2</v>
      </c>
      <c r="B4" s="3"/>
    </row>
    <row r="5" customFormat="false" ht="15" hidden="false" customHeight="false" outlineLevel="0" collapsed="false">
      <c r="A5" s="4" t="s">
        <v>3</v>
      </c>
      <c r="B5" s="5" t="s">
        <v>4</v>
      </c>
    </row>
    <row r="6" customFormat="false" ht="15" hidden="false" customHeight="false" outlineLevel="0" collapsed="false">
      <c r="A6" s="4" t="s">
        <v>5</v>
      </c>
      <c r="B6" s="5" t="s">
        <v>6</v>
      </c>
    </row>
    <row r="7" customFormat="false" ht="15" hidden="false" customHeight="false" outlineLevel="0" collapsed="false">
      <c r="A7" s="4" t="s">
        <v>7</v>
      </c>
      <c r="B7" s="5" t="s">
        <v>8</v>
      </c>
    </row>
    <row r="8" customFormat="false" ht="29.85" hidden="false" customHeight="false" outlineLevel="0" collapsed="false">
      <c r="A8" s="4" t="s">
        <v>9</v>
      </c>
      <c r="B8" s="5" t="s">
        <v>10</v>
      </c>
    </row>
    <row r="9" customFormat="false" ht="15" hidden="false" customHeight="false" outlineLevel="0" collapsed="false">
      <c r="A9" s="4" t="s">
        <v>11</v>
      </c>
      <c r="B9" s="5" t="s">
        <v>12</v>
      </c>
    </row>
    <row r="10" customFormat="false" ht="15" hidden="false" customHeight="false" outlineLevel="0" collapsed="false">
      <c r="B10" s="5"/>
    </row>
    <row r="11" customFormat="false" ht="15" hidden="false" customHeight="false" outlineLevel="0" collapsed="false">
      <c r="A11" s="3" t="s">
        <v>13</v>
      </c>
      <c r="B11" s="3"/>
    </row>
    <row r="12" customFormat="false" ht="15" hidden="false" customHeight="false" outlineLevel="0" collapsed="false">
      <c r="B12" s="5" t="s">
        <v>14</v>
      </c>
    </row>
    <row r="13" customFormat="false" ht="15" hidden="false" customHeight="false" outlineLevel="0" collapsed="false">
      <c r="B13" s="5" t="s">
        <v>15</v>
      </c>
    </row>
    <row r="14" customFormat="false" ht="15" hidden="false" customHeight="false" outlineLevel="0" collapsed="false">
      <c r="B14" s="5"/>
    </row>
    <row r="15" customFormat="false" ht="15" hidden="false" customHeight="false" outlineLevel="0" collapsed="false">
      <c r="A15" s="3" t="s">
        <v>16</v>
      </c>
      <c r="B15" s="3"/>
    </row>
    <row r="16" customFormat="false" ht="15" hidden="false" customHeight="false" outlineLevel="0" collapsed="false">
      <c r="A16" s="4" t="s">
        <v>17</v>
      </c>
      <c r="B16" s="5" t="s">
        <v>18</v>
      </c>
    </row>
    <row r="17" customFormat="false" ht="15" hidden="false" customHeight="false" outlineLevel="0" collapsed="false">
      <c r="A17" s="4" t="s">
        <v>19</v>
      </c>
      <c r="B17" s="5" t="s">
        <v>20</v>
      </c>
    </row>
    <row r="18" customFormat="false" ht="15" hidden="false" customHeight="false" outlineLevel="0" collapsed="false">
      <c r="A18" s="6" t="s">
        <v>21</v>
      </c>
      <c r="B18" s="5" t="s">
        <v>22</v>
      </c>
    </row>
    <row r="19" customFormat="false" ht="15" hidden="false" customHeight="false" outlineLevel="0" collapsed="false">
      <c r="A19" s="4" t="s">
        <v>23</v>
      </c>
      <c r="B19" s="5" t="s">
        <v>24</v>
      </c>
    </row>
    <row r="20" customFormat="false" ht="15" hidden="false" customHeight="false" outlineLevel="0" collapsed="false">
      <c r="B20" s="5" t="s">
        <v>25</v>
      </c>
    </row>
    <row r="21" customFormat="false" ht="15" hidden="false" customHeight="false" outlineLevel="0" collapsed="false">
      <c r="A21" s="4" t="s">
        <v>26</v>
      </c>
      <c r="B21" s="5" t="s">
        <v>27</v>
      </c>
    </row>
    <row r="22" customFormat="false" ht="15" hidden="false" customHeight="false" outlineLevel="0" collapsed="false">
      <c r="A22" s="4" t="s">
        <v>28</v>
      </c>
      <c r="B22" s="5" t="s">
        <v>29</v>
      </c>
    </row>
    <row r="23" customFormat="false" ht="15" hidden="false" customHeight="false" outlineLevel="0" collapsed="false">
      <c r="B23" s="5"/>
    </row>
    <row r="24" customFormat="false" ht="15" hidden="false" customHeight="false" outlineLevel="0" collapsed="false">
      <c r="A24" s="3" t="s">
        <v>30</v>
      </c>
      <c r="B24" s="3"/>
    </row>
    <row r="25" customFormat="false" ht="29.85" hidden="false" customHeight="false" outlineLevel="0" collapsed="false">
      <c r="A25" s="4" t="s">
        <v>31</v>
      </c>
      <c r="B25" s="5" t="s">
        <v>32</v>
      </c>
    </row>
    <row r="26" customFormat="false" ht="15" hidden="false" customHeight="false" outlineLevel="0" collapsed="false">
      <c r="A26" s="4" t="s">
        <v>33</v>
      </c>
      <c r="B26" s="5" t="s">
        <v>34</v>
      </c>
    </row>
    <row r="27" customFormat="false" ht="15" hidden="false" customHeight="false" outlineLevel="0" collapsed="false">
      <c r="B27" s="5" t="s">
        <v>35</v>
      </c>
    </row>
    <row r="28" customFormat="false" ht="15" hidden="false" customHeight="false" outlineLevel="0" collapsed="false">
      <c r="B28" s="5"/>
    </row>
    <row r="29" customFormat="false" ht="15" hidden="false" customHeight="false" outlineLevel="0" collapsed="false">
      <c r="A29" s="3" t="s">
        <v>36</v>
      </c>
      <c r="B29" s="3"/>
    </row>
    <row r="30" customFormat="false" ht="15" hidden="false" customHeight="false" outlineLevel="0" collapsed="false">
      <c r="A30" s="4" t="s">
        <v>37</v>
      </c>
      <c r="B30" s="5" t="s">
        <v>38</v>
      </c>
    </row>
    <row r="31" customFormat="false" ht="15" hidden="false" customHeight="false" outlineLevel="0" collapsed="false">
      <c r="A31" s="4" t="s">
        <v>39</v>
      </c>
      <c r="B31" s="5" t="s">
        <v>40</v>
      </c>
    </row>
    <row r="32" customFormat="false" ht="15" hidden="false" customHeight="false" outlineLevel="0" collapsed="false">
      <c r="A32" s="4" t="s">
        <v>41</v>
      </c>
      <c r="B32" s="5" t="s">
        <v>42</v>
      </c>
    </row>
    <row r="33" customFormat="false" ht="15" hidden="false" customHeight="false" outlineLevel="0" collapsed="false">
      <c r="A33" s="4" t="s">
        <v>43</v>
      </c>
      <c r="B33" s="5" t="s">
        <v>44</v>
      </c>
    </row>
    <row r="34" customFormat="false" ht="15" hidden="false" customHeight="false" outlineLevel="0" collapsed="false">
      <c r="B34" s="5"/>
    </row>
    <row r="35" customFormat="false" ht="15" hidden="false" customHeight="false" outlineLevel="0" collapsed="false">
      <c r="A35" s="3" t="s">
        <v>45</v>
      </c>
      <c r="B35" s="3"/>
    </row>
    <row r="36" customFormat="false" ht="15" hidden="false" customHeight="false" outlineLevel="0" collapsed="false">
      <c r="B36" s="5" t="s">
        <v>46</v>
      </c>
    </row>
    <row r="37" customFormat="false" ht="29.85" hidden="false" customHeight="false" outlineLevel="0" collapsed="false">
      <c r="B37" s="5" t="s">
        <v>47</v>
      </c>
    </row>
    <row r="38" customFormat="false" ht="15" hidden="false" customHeight="false" outlineLevel="0" collapsed="false">
      <c r="B38" s="5"/>
    </row>
    <row r="39" customFormat="false" ht="15" hidden="false" customHeight="false" outlineLevel="0" collapsed="false">
      <c r="A39" s="3" t="s">
        <v>48</v>
      </c>
      <c r="B39" s="3"/>
    </row>
    <row r="40" customFormat="false" ht="15" hidden="false" customHeight="false" outlineLevel="0" collapsed="false">
      <c r="B40" s="5" t="s">
        <v>49</v>
      </c>
    </row>
    <row r="41" customFormat="false" ht="15" hidden="false" customHeight="false" outlineLevel="0" collapsed="false">
      <c r="B41" s="5" t="s">
        <v>50</v>
      </c>
    </row>
  </sheetData>
  <mergeCells count="7">
    <mergeCell ref="A4:B4"/>
    <mergeCell ref="A11:B11"/>
    <mergeCell ref="A15:B15"/>
    <mergeCell ref="A24:B24"/>
    <mergeCell ref="A29:B29"/>
    <mergeCell ref="A35:B35"/>
    <mergeCell ref="A39:B39"/>
  </mergeCells>
  <printOptions headings="false" gridLines="false" gridLinesSet="true" horizontalCentered="true" verticalCentered="false"/>
  <pageMargins left="0.35" right="0.35" top="0.5" bottom="0.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O8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2" ySplit="7" topLeftCell="C8" activePane="bottomRight" state="frozen"/>
      <selection pane="topLeft" activeCell="A1" activeCellId="0" sqref="A1"/>
      <selection pane="topRight" activeCell="C1" activeCellId="0" sqref="C1"/>
      <selection pane="bottomLeft" activeCell="A8" activeCellId="0" sqref="A8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"/>
    <col collapsed="false" customWidth="true" hidden="false" outlineLevel="0" max="2" min="2" style="0" width="34"/>
    <col collapsed="false" customWidth="true" hidden="false" outlineLevel="0" max="3" min="3" style="0" width="16"/>
    <col collapsed="false" customWidth="true" hidden="false" outlineLevel="0" max="4" min="4" style="0" width="22"/>
    <col collapsed="false" customWidth="true" hidden="false" outlineLevel="0" max="5" min="5" style="0" width="10"/>
    <col collapsed="false" customWidth="true" hidden="false" outlineLevel="0" max="6" min="6" style="0" width="7"/>
    <col collapsed="false" customWidth="true" hidden="false" outlineLevel="0" max="7" min="7" style="0" width="12"/>
    <col collapsed="false" customWidth="true" hidden="false" outlineLevel="0" max="8" min="8" style="0" width="11"/>
    <col collapsed="false" customWidth="true" hidden="false" outlineLevel="0" max="9" min="9" style="0" width="8"/>
    <col collapsed="false" customWidth="true" hidden="false" outlineLevel="0" max="10" min="10" style="0" width="15"/>
    <col collapsed="false" customWidth="true" hidden="false" outlineLevel="0" max="11" min="11" style="0" width="11"/>
    <col collapsed="false" customWidth="true" hidden="false" outlineLevel="0" max="12" min="12" style="0" width="12"/>
    <col collapsed="false" customWidth="true" hidden="false" outlineLevel="0" max="13" min="13" style="0" width="20"/>
    <col collapsed="false" customWidth="true" hidden="false" outlineLevel="0" max="14" min="14" style="0" width="12"/>
    <col collapsed="false" customWidth="true" hidden="false" outlineLevel="0" max="15" min="15" style="0" width="32"/>
  </cols>
  <sheetData>
    <row r="1" customFormat="false" ht="25.5" hidden="false" customHeight="true" outlineLevel="0" collapsed="false">
      <c r="A1" s="7" t="s">
        <v>51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3" customFormat="false" ht="19.5" hidden="false" customHeight="true" outlineLevel="0" collapsed="false">
      <c r="A3" s="8" t="s">
        <v>52</v>
      </c>
      <c r="B3" s="8"/>
      <c r="C3" s="9"/>
      <c r="D3" s="9"/>
      <c r="E3" s="9"/>
      <c r="F3" s="9"/>
      <c r="G3" s="10" t="s">
        <v>53</v>
      </c>
      <c r="H3" s="11"/>
      <c r="I3" s="10" t="s">
        <v>54</v>
      </c>
      <c r="J3" s="11"/>
      <c r="K3" s="10" t="s">
        <v>55</v>
      </c>
      <c r="L3" s="11"/>
      <c r="M3" s="10" t="s">
        <v>56</v>
      </c>
      <c r="N3" s="12" t="str">
        <f aca="true">IF($J$3="","",TEXT($J$3-TODAY(),"0")&amp;" 日")</f>
        <v/>
      </c>
      <c r="O3" s="12"/>
    </row>
    <row r="4" customFormat="false" ht="19.5" hidden="false" customHeight="true" outlineLevel="0" collapsed="false">
      <c r="A4" s="13" t="s">
        <v>57</v>
      </c>
      <c r="B4" s="13"/>
      <c r="C4" s="14"/>
      <c r="D4" s="14"/>
      <c r="E4" s="14"/>
      <c r="F4" s="14"/>
      <c r="G4" s="15" t="s">
        <v>58</v>
      </c>
      <c r="H4" s="15"/>
      <c r="I4" s="14"/>
      <c r="J4" s="14"/>
      <c r="K4" s="14"/>
      <c r="L4" s="14"/>
      <c r="M4" s="15" t="s">
        <v>59</v>
      </c>
      <c r="N4" s="16"/>
      <c r="O4" s="16"/>
    </row>
    <row r="6" customFormat="false" ht="15" hidden="false" customHeight="false" outlineLevel="0" collapsed="false">
      <c r="A6" s="17" t="s">
        <v>60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customFormat="false" ht="30" hidden="false" customHeight="true" outlineLevel="0" collapsed="false">
      <c r="A7" s="18" t="s">
        <v>21</v>
      </c>
      <c r="B7" s="19" t="s">
        <v>61</v>
      </c>
      <c r="C7" s="19" t="s">
        <v>62</v>
      </c>
      <c r="D7" s="19" t="s">
        <v>63</v>
      </c>
      <c r="E7" s="19" t="s">
        <v>64</v>
      </c>
      <c r="F7" s="19" t="s">
        <v>65</v>
      </c>
      <c r="G7" s="19" t="s">
        <v>66</v>
      </c>
      <c r="H7" s="19" t="s">
        <v>23</v>
      </c>
      <c r="I7" s="19" t="s">
        <v>26</v>
      </c>
      <c r="J7" s="19" t="s">
        <v>67</v>
      </c>
      <c r="K7" s="19" t="s">
        <v>68</v>
      </c>
      <c r="L7" s="19" t="s">
        <v>69</v>
      </c>
      <c r="M7" s="19" t="s">
        <v>28</v>
      </c>
      <c r="N7" s="19" t="s">
        <v>70</v>
      </c>
      <c r="O7" s="20" t="s">
        <v>71</v>
      </c>
    </row>
    <row r="8" customFormat="false" ht="15" hidden="false" customHeight="false" outlineLevel="0" collapsed="false">
      <c r="A8" s="21" t="str">
        <f aca="false">IF($B8="","",COUNTA($B$8:$B8))</f>
        <v/>
      </c>
      <c r="B8" s="22"/>
      <c r="C8" s="22"/>
      <c r="D8" s="22"/>
      <c r="E8" s="23"/>
      <c r="F8" s="24"/>
      <c r="G8" s="25"/>
      <c r="H8" s="26" t="str">
        <f aca="false">IF($B8="","",IF($G8&lt;&gt;"",$G8,IF($E8="着工日",IF($H$3="","",$H$3+N($F8)),IF($E8="受電日",IF($J$3="","",$J$3+N($F8)),IF($E8="完成日",IF($L$3="","",$L$3+N($F8)),"")))))</f>
        <v/>
      </c>
      <c r="I8" s="27" t="str">
        <f aca="true">IF($H8="","",$H8-TODAY())</f>
        <v/>
      </c>
      <c r="J8" s="23"/>
      <c r="K8" s="25"/>
      <c r="L8" s="25"/>
      <c r="M8" s="28" t="str">
        <f aca="true">IF($B8="","",IF($J8="不要","対象外",IF($L8&lt;&gt;"","受理・許可済み",IF($K8&lt;&gt;"","提出済み（受理待ち）",IF($H8="","期限 未設定",IF(TODAY()&gt;$H8,"期限超過 "&amp;TEXT(TODAY()-$H8,"0")&amp;"日","提出まで "&amp;TEXT($H8-TODAY(),"0")&amp;"日"))))))</f>
        <v/>
      </c>
      <c r="N8" s="22"/>
      <c r="O8" s="29"/>
    </row>
    <row r="9" customFormat="false" ht="15" hidden="false" customHeight="false" outlineLevel="0" collapsed="false">
      <c r="A9" s="21" t="str">
        <f aca="false">IF($B9="","",COUNTA($B$8:$B9))</f>
        <v/>
      </c>
      <c r="B9" s="22"/>
      <c r="C9" s="22"/>
      <c r="D9" s="22"/>
      <c r="E9" s="23"/>
      <c r="F9" s="24"/>
      <c r="G9" s="25"/>
      <c r="H9" s="26" t="str">
        <f aca="false">IF($B9="","",IF($G9&lt;&gt;"",$G9,IF($E9="着工日",IF($H$3="","",$H$3+N($F9)),IF($E9="受電日",IF($J$3="","",$J$3+N($F9)),IF($E9="完成日",IF($L$3="","",$L$3+N($F9)),"")))))</f>
        <v/>
      </c>
      <c r="I9" s="27" t="str">
        <f aca="true">IF($H9="","",$H9-TODAY())</f>
        <v/>
      </c>
      <c r="J9" s="23"/>
      <c r="K9" s="25"/>
      <c r="L9" s="25"/>
      <c r="M9" s="28" t="str">
        <f aca="true">IF($B9="","",IF($J9="不要","対象外",IF($L9&lt;&gt;"","受理・許可済み",IF($K9&lt;&gt;"","提出済み（受理待ち）",IF($H9="","期限 未設定",IF(TODAY()&gt;$H9,"期限超過 "&amp;TEXT(TODAY()-$H9,"0")&amp;"日","提出まで "&amp;TEXT($H9-TODAY(),"0")&amp;"日"))))))</f>
        <v/>
      </c>
      <c r="N9" s="22"/>
      <c r="O9" s="29"/>
    </row>
    <row r="10" customFormat="false" ht="15" hidden="false" customHeight="false" outlineLevel="0" collapsed="false">
      <c r="A10" s="21" t="str">
        <f aca="false">IF($B10="","",COUNTA($B$8:$B10))</f>
        <v/>
      </c>
      <c r="B10" s="22"/>
      <c r="C10" s="22"/>
      <c r="D10" s="22"/>
      <c r="E10" s="23"/>
      <c r="F10" s="24"/>
      <c r="G10" s="25"/>
      <c r="H10" s="26" t="str">
        <f aca="false">IF($B10="","",IF($G10&lt;&gt;"",$G10,IF($E10="着工日",IF($H$3="","",$H$3+N($F10)),IF($E10="受電日",IF($J$3="","",$J$3+N($F10)),IF($E10="完成日",IF($L$3="","",$L$3+N($F10)),"")))))</f>
        <v/>
      </c>
      <c r="I10" s="27" t="str">
        <f aca="true">IF($H10="","",$H10-TODAY())</f>
        <v/>
      </c>
      <c r="J10" s="23"/>
      <c r="K10" s="25"/>
      <c r="L10" s="25"/>
      <c r="M10" s="28" t="str">
        <f aca="true">IF($B10="","",IF($J10="不要","対象外",IF($L10&lt;&gt;"","受理・許可済み",IF($K10&lt;&gt;"","提出済み（受理待ち）",IF($H10="","期限 未設定",IF(TODAY()&gt;$H10,"期限超過 "&amp;TEXT(TODAY()-$H10,"0")&amp;"日","提出まで "&amp;TEXT($H10-TODAY(),"0")&amp;"日"))))))</f>
        <v/>
      </c>
      <c r="N10" s="22"/>
      <c r="O10" s="29"/>
    </row>
    <row r="11" customFormat="false" ht="15" hidden="false" customHeight="false" outlineLevel="0" collapsed="false">
      <c r="A11" s="21" t="str">
        <f aca="false">IF($B11="","",COUNTA($B$8:$B11))</f>
        <v/>
      </c>
      <c r="B11" s="22"/>
      <c r="C11" s="22"/>
      <c r="D11" s="22"/>
      <c r="E11" s="23"/>
      <c r="F11" s="24"/>
      <c r="G11" s="25"/>
      <c r="H11" s="26" t="str">
        <f aca="false">IF($B11="","",IF($G11&lt;&gt;"",$G11,IF($E11="着工日",IF($H$3="","",$H$3+N($F11)),IF($E11="受電日",IF($J$3="","",$J$3+N($F11)),IF($E11="完成日",IF($L$3="","",$L$3+N($F11)),"")))))</f>
        <v/>
      </c>
      <c r="I11" s="27" t="str">
        <f aca="true">IF($H11="","",$H11-TODAY())</f>
        <v/>
      </c>
      <c r="J11" s="23"/>
      <c r="K11" s="25"/>
      <c r="L11" s="25"/>
      <c r="M11" s="28" t="str">
        <f aca="true">IF($B11="","",IF($J11="不要","対象外",IF($L11&lt;&gt;"","受理・許可済み",IF($K11&lt;&gt;"","提出済み（受理待ち）",IF($H11="","期限 未設定",IF(TODAY()&gt;$H11,"期限超過 "&amp;TEXT(TODAY()-$H11,"0")&amp;"日","提出まで "&amp;TEXT($H11-TODAY(),"0")&amp;"日"))))))</f>
        <v/>
      </c>
      <c r="N11" s="22"/>
      <c r="O11" s="29"/>
    </row>
    <row r="12" customFormat="false" ht="15" hidden="false" customHeight="false" outlineLevel="0" collapsed="false">
      <c r="A12" s="21" t="str">
        <f aca="false">IF($B12="","",COUNTA($B$8:$B12))</f>
        <v/>
      </c>
      <c r="B12" s="22"/>
      <c r="C12" s="22"/>
      <c r="D12" s="22"/>
      <c r="E12" s="23"/>
      <c r="F12" s="24"/>
      <c r="G12" s="25"/>
      <c r="H12" s="26" t="str">
        <f aca="false">IF($B12="","",IF($G12&lt;&gt;"",$G12,IF($E12="着工日",IF($H$3="","",$H$3+N($F12)),IF($E12="受電日",IF($J$3="","",$J$3+N($F12)),IF($E12="完成日",IF($L$3="","",$L$3+N($F12)),"")))))</f>
        <v/>
      </c>
      <c r="I12" s="27" t="str">
        <f aca="true">IF($H12="","",$H12-TODAY())</f>
        <v/>
      </c>
      <c r="J12" s="23"/>
      <c r="K12" s="25"/>
      <c r="L12" s="25"/>
      <c r="M12" s="28" t="str">
        <f aca="true">IF($B12="","",IF($J12="不要","対象外",IF($L12&lt;&gt;"","受理・許可済み",IF($K12&lt;&gt;"","提出済み（受理待ち）",IF($H12="","期限 未設定",IF(TODAY()&gt;$H12,"期限超過 "&amp;TEXT(TODAY()-$H12,"0")&amp;"日","提出まで "&amp;TEXT($H12-TODAY(),"0")&amp;"日"))))))</f>
        <v/>
      </c>
      <c r="N12" s="22"/>
      <c r="O12" s="29"/>
    </row>
    <row r="13" customFormat="false" ht="15" hidden="false" customHeight="false" outlineLevel="0" collapsed="false">
      <c r="A13" s="21" t="str">
        <f aca="false">IF($B13="","",COUNTA($B$8:$B13))</f>
        <v/>
      </c>
      <c r="B13" s="22"/>
      <c r="C13" s="22"/>
      <c r="D13" s="22"/>
      <c r="E13" s="23"/>
      <c r="F13" s="24"/>
      <c r="G13" s="25"/>
      <c r="H13" s="26" t="str">
        <f aca="false">IF($B13="","",IF($G13&lt;&gt;"",$G13,IF($E13="着工日",IF($H$3="","",$H$3+N($F13)),IF($E13="受電日",IF($J$3="","",$J$3+N($F13)),IF($E13="完成日",IF($L$3="","",$L$3+N($F13)),"")))))</f>
        <v/>
      </c>
      <c r="I13" s="27" t="str">
        <f aca="true">IF($H13="","",$H13-TODAY())</f>
        <v/>
      </c>
      <c r="J13" s="23"/>
      <c r="K13" s="25"/>
      <c r="L13" s="25"/>
      <c r="M13" s="28" t="str">
        <f aca="true">IF($B13="","",IF($J13="不要","対象外",IF($L13&lt;&gt;"","受理・許可済み",IF($K13&lt;&gt;"","提出済み（受理待ち）",IF($H13="","期限 未設定",IF(TODAY()&gt;$H13,"期限超過 "&amp;TEXT(TODAY()-$H13,"0")&amp;"日","提出まで "&amp;TEXT($H13-TODAY(),"0")&amp;"日"))))))</f>
        <v/>
      </c>
      <c r="N13" s="22"/>
      <c r="O13" s="29"/>
    </row>
    <row r="14" customFormat="false" ht="15" hidden="false" customHeight="false" outlineLevel="0" collapsed="false">
      <c r="A14" s="21" t="str">
        <f aca="false">IF($B14="","",COUNTA($B$8:$B14))</f>
        <v/>
      </c>
      <c r="B14" s="22"/>
      <c r="C14" s="22"/>
      <c r="D14" s="22"/>
      <c r="E14" s="23"/>
      <c r="F14" s="24"/>
      <c r="G14" s="25"/>
      <c r="H14" s="26" t="str">
        <f aca="false">IF($B14="","",IF($G14&lt;&gt;"",$G14,IF($E14="着工日",IF($H$3="","",$H$3+N($F14)),IF($E14="受電日",IF($J$3="","",$J$3+N($F14)),IF($E14="完成日",IF($L$3="","",$L$3+N($F14)),"")))))</f>
        <v/>
      </c>
      <c r="I14" s="27" t="str">
        <f aca="true">IF($H14="","",$H14-TODAY())</f>
        <v/>
      </c>
      <c r="J14" s="23"/>
      <c r="K14" s="25"/>
      <c r="L14" s="25"/>
      <c r="M14" s="28" t="str">
        <f aca="true">IF($B14="","",IF($J14="不要","対象外",IF($L14&lt;&gt;"","受理・許可済み",IF($K14&lt;&gt;"","提出済み（受理待ち）",IF($H14="","期限 未設定",IF(TODAY()&gt;$H14,"期限超過 "&amp;TEXT(TODAY()-$H14,"0")&amp;"日","提出まで "&amp;TEXT($H14-TODAY(),"0")&amp;"日"))))))</f>
        <v/>
      </c>
      <c r="N14" s="22"/>
      <c r="O14" s="29"/>
    </row>
    <row r="15" customFormat="false" ht="15" hidden="false" customHeight="false" outlineLevel="0" collapsed="false">
      <c r="A15" s="21" t="str">
        <f aca="false">IF($B15="","",COUNTA($B$8:$B15))</f>
        <v/>
      </c>
      <c r="B15" s="22"/>
      <c r="C15" s="22"/>
      <c r="D15" s="22"/>
      <c r="E15" s="23"/>
      <c r="F15" s="24"/>
      <c r="G15" s="25"/>
      <c r="H15" s="26" t="str">
        <f aca="false">IF($B15="","",IF($G15&lt;&gt;"",$G15,IF($E15="着工日",IF($H$3="","",$H$3+N($F15)),IF($E15="受電日",IF($J$3="","",$J$3+N($F15)),IF($E15="完成日",IF($L$3="","",$L$3+N($F15)),"")))))</f>
        <v/>
      </c>
      <c r="I15" s="27" t="str">
        <f aca="true">IF($H15="","",$H15-TODAY())</f>
        <v/>
      </c>
      <c r="J15" s="23"/>
      <c r="K15" s="25"/>
      <c r="L15" s="25"/>
      <c r="M15" s="28" t="str">
        <f aca="true">IF($B15="","",IF($J15="不要","対象外",IF($L15&lt;&gt;"","受理・許可済み",IF($K15&lt;&gt;"","提出済み（受理待ち）",IF($H15="","期限 未設定",IF(TODAY()&gt;$H15,"期限超過 "&amp;TEXT(TODAY()-$H15,"0")&amp;"日","提出まで "&amp;TEXT($H15-TODAY(),"0")&amp;"日"))))))</f>
        <v/>
      </c>
      <c r="N15" s="22"/>
      <c r="O15" s="29"/>
    </row>
    <row r="16" customFormat="false" ht="15" hidden="false" customHeight="false" outlineLevel="0" collapsed="false">
      <c r="A16" s="21" t="str">
        <f aca="false">IF($B16="","",COUNTA($B$8:$B16))</f>
        <v/>
      </c>
      <c r="B16" s="22"/>
      <c r="C16" s="22"/>
      <c r="D16" s="22"/>
      <c r="E16" s="23"/>
      <c r="F16" s="24"/>
      <c r="G16" s="25"/>
      <c r="H16" s="26" t="str">
        <f aca="false">IF($B16="","",IF($G16&lt;&gt;"",$G16,IF($E16="着工日",IF($H$3="","",$H$3+N($F16)),IF($E16="受電日",IF($J$3="","",$J$3+N($F16)),IF($E16="完成日",IF($L$3="","",$L$3+N($F16)),"")))))</f>
        <v/>
      </c>
      <c r="I16" s="27" t="str">
        <f aca="true">IF($H16="","",$H16-TODAY())</f>
        <v/>
      </c>
      <c r="J16" s="23"/>
      <c r="K16" s="25"/>
      <c r="L16" s="25"/>
      <c r="M16" s="28" t="str">
        <f aca="true">IF($B16="","",IF($J16="不要","対象外",IF($L16&lt;&gt;"","受理・許可済み",IF($K16&lt;&gt;"","提出済み（受理待ち）",IF($H16="","期限 未設定",IF(TODAY()&gt;$H16,"期限超過 "&amp;TEXT(TODAY()-$H16,"0")&amp;"日","提出まで "&amp;TEXT($H16-TODAY(),"0")&amp;"日"))))))</f>
        <v/>
      </c>
      <c r="N16" s="22"/>
      <c r="O16" s="29"/>
    </row>
    <row r="17" customFormat="false" ht="15" hidden="false" customHeight="false" outlineLevel="0" collapsed="false">
      <c r="A17" s="21" t="str">
        <f aca="false">IF($B17="","",COUNTA($B$8:$B17))</f>
        <v/>
      </c>
      <c r="B17" s="22"/>
      <c r="C17" s="22"/>
      <c r="D17" s="22"/>
      <c r="E17" s="23"/>
      <c r="F17" s="24"/>
      <c r="G17" s="25"/>
      <c r="H17" s="26" t="str">
        <f aca="false">IF($B17="","",IF($G17&lt;&gt;"",$G17,IF($E17="着工日",IF($H$3="","",$H$3+N($F17)),IF($E17="受電日",IF($J$3="","",$J$3+N($F17)),IF($E17="完成日",IF($L$3="","",$L$3+N($F17)),"")))))</f>
        <v/>
      </c>
      <c r="I17" s="27" t="str">
        <f aca="true">IF($H17="","",$H17-TODAY())</f>
        <v/>
      </c>
      <c r="J17" s="23"/>
      <c r="K17" s="25"/>
      <c r="L17" s="25"/>
      <c r="M17" s="28" t="str">
        <f aca="true">IF($B17="","",IF($J17="不要","対象外",IF($L17&lt;&gt;"","受理・許可済み",IF($K17&lt;&gt;"","提出済み（受理待ち）",IF($H17="","期限 未設定",IF(TODAY()&gt;$H17,"期限超過 "&amp;TEXT(TODAY()-$H17,"0")&amp;"日","提出まで "&amp;TEXT($H17-TODAY(),"0")&amp;"日"))))))</f>
        <v/>
      </c>
      <c r="N17" s="22"/>
      <c r="O17" s="29"/>
    </row>
    <row r="18" customFormat="false" ht="15" hidden="false" customHeight="false" outlineLevel="0" collapsed="false">
      <c r="A18" s="21" t="str">
        <f aca="false">IF($B18="","",COUNTA($B$8:$B18))</f>
        <v/>
      </c>
      <c r="B18" s="22"/>
      <c r="C18" s="22"/>
      <c r="D18" s="22"/>
      <c r="E18" s="23"/>
      <c r="F18" s="24"/>
      <c r="G18" s="25"/>
      <c r="H18" s="26" t="str">
        <f aca="false">IF($B18="","",IF($G18&lt;&gt;"",$G18,IF($E18="着工日",IF($H$3="","",$H$3+N($F18)),IF($E18="受電日",IF($J$3="","",$J$3+N($F18)),IF($E18="完成日",IF($L$3="","",$L$3+N($F18)),"")))))</f>
        <v/>
      </c>
      <c r="I18" s="27" t="str">
        <f aca="true">IF($H18="","",$H18-TODAY())</f>
        <v/>
      </c>
      <c r="J18" s="23"/>
      <c r="K18" s="25"/>
      <c r="L18" s="25"/>
      <c r="M18" s="28" t="str">
        <f aca="true">IF($B18="","",IF($J18="不要","対象外",IF($L18&lt;&gt;"","受理・許可済み",IF($K18&lt;&gt;"","提出済み（受理待ち）",IF($H18="","期限 未設定",IF(TODAY()&gt;$H18,"期限超過 "&amp;TEXT(TODAY()-$H18,"0")&amp;"日","提出まで "&amp;TEXT($H18-TODAY(),"0")&amp;"日"))))))</f>
        <v/>
      </c>
      <c r="N18" s="22"/>
      <c r="O18" s="29"/>
    </row>
    <row r="19" customFormat="false" ht="15" hidden="false" customHeight="false" outlineLevel="0" collapsed="false">
      <c r="A19" s="21" t="str">
        <f aca="false">IF($B19="","",COUNTA($B$8:$B19))</f>
        <v/>
      </c>
      <c r="B19" s="22"/>
      <c r="C19" s="22"/>
      <c r="D19" s="22"/>
      <c r="E19" s="23"/>
      <c r="F19" s="24"/>
      <c r="G19" s="25"/>
      <c r="H19" s="26" t="str">
        <f aca="false">IF($B19="","",IF($G19&lt;&gt;"",$G19,IF($E19="着工日",IF($H$3="","",$H$3+N($F19)),IF($E19="受電日",IF($J$3="","",$J$3+N($F19)),IF($E19="完成日",IF($L$3="","",$L$3+N($F19)),"")))))</f>
        <v/>
      </c>
      <c r="I19" s="27" t="str">
        <f aca="true">IF($H19="","",$H19-TODAY())</f>
        <v/>
      </c>
      <c r="J19" s="23"/>
      <c r="K19" s="25"/>
      <c r="L19" s="25"/>
      <c r="M19" s="28" t="str">
        <f aca="true">IF($B19="","",IF($J19="不要","対象外",IF($L19&lt;&gt;"","受理・許可済み",IF($K19&lt;&gt;"","提出済み（受理待ち）",IF($H19="","期限 未設定",IF(TODAY()&gt;$H19,"期限超過 "&amp;TEXT(TODAY()-$H19,"0")&amp;"日","提出まで "&amp;TEXT($H19-TODAY(),"0")&amp;"日"))))))</f>
        <v/>
      </c>
      <c r="N19" s="22"/>
      <c r="O19" s="29"/>
    </row>
    <row r="20" customFormat="false" ht="15" hidden="false" customHeight="false" outlineLevel="0" collapsed="false">
      <c r="A20" s="21" t="str">
        <f aca="false">IF($B20="","",COUNTA($B$8:$B20))</f>
        <v/>
      </c>
      <c r="B20" s="22"/>
      <c r="C20" s="22"/>
      <c r="D20" s="22"/>
      <c r="E20" s="23"/>
      <c r="F20" s="24"/>
      <c r="G20" s="25"/>
      <c r="H20" s="26" t="str">
        <f aca="false">IF($B20="","",IF($G20&lt;&gt;"",$G20,IF($E20="着工日",IF($H$3="","",$H$3+N($F20)),IF($E20="受電日",IF($J$3="","",$J$3+N($F20)),IF($E20="完成日",IF($L$3="","",$L$3+N($F20)),"")))))</f>
        <v/>
      </c>
      <c r="I20" s="27" t="str">
        <f aca="true">IF($H20="","",$H20-TODAY())</f>
        <v/>
      </c>
      <c r="J20" s="23"/>
      <c r="K20" s="25"/>
      <c r="L20" s="25"/>
      <c r="M20" s="28" t="str">
        <f aca="true">IF($B20="","",IF($J20="不要","対象外",IF($L20&lt;&gt;"","受理・許可済み",IF($K20&lt;&gt;"","提出済み（受理待ち）",IF($H20="","期限 未設定",IF(TODAY()&gt;$H20,"期限超過 "&amp;TEXT(TODAY()-$H20,"0")&amp;"日","提出まで "&amp;TEXT($H20-TODAY(),"0")&amp;"日"))))))</f>
        <v/>
      </c>
      <c r="N20" s="22"/>
      <c r="O20" s="29"/>
    </row>
    <row r="21" customFormat="false" ht="15" hidden="false" customHeight="false" outlineLevel="0" collapsed="false">
      <c r="A21" s="21" t="str">
        <f aca="false">IF($B21="","",COUNTA($B$8:$B21))</f>
        <v/>
      </c>
      <c r="B21" s="22"/>
      <c r="C21" s="22"/>
      <c r="D21" s="22"/>
      <c r="E21" s="23"/>
      <c r="F21" s="24"/>
      <c r="G21" s="25"/>
      <c r="H21" s="26" t="str">
        <f aca="false">IF($B21="","",IF($G21&lt;&gt;"",$G21,IF($E21="着工日",IF($H$3="","",$H$3+N($F21)),IF($E21="受電日",IF($J$3="","",$J$3+N($F21)),IF($E21="完成日",IF($L$3="","",$L$3+N($F21)),"")))))</f>
        <v/>
      </c>
      <c r="I21" s="27" t="str">
        <f aca="true">IF($H21="","",$H21-TODAY())</f>
        <v/>
      </c>
      <c r="J21" s="23"/>
      <c r="K21" s="25"/>
      <c r="L21" s="25"/>
      <c r="M21" s="28" t="str">
        <f aca="true">IF($B21="","",IF($J21="不要","対象外",IF($L21&lt;&gt;"","受理・許可済み",IF($K21&lt;&gt;"","提出済み（受理待ち）",IF($H21="","期限 未設定",IF(TODAY()&gt;$H21,"期限超過 "&amp;TEXT(TODAY()-$H21,"0")&amp;"日","提出まで "&amp;TEXT($H21-TODAY(),"0")&amp;"日"))))))</f>
        <v/>
      </c>
      <c r="N21" s="22"/>
      <c r="O21" s="29"/>
    </row>
    <row r="22" customFormat="false" ht="15" hidden="false" customHeight="false" outlineLevel="0" collapsed="false">
      <c r="A22" s="21" t="str">
        <f aca="false">IF($B22="","",COUNTA($B$8:$B22))</f>
        <v/>
      </c>
      <c r="B22" s="22"/>
      <c r="C22" s="22"/>
      <c r="D22" s="22"/>
      <c r="E22" s="23"/>
      <c r="F22" s="24"/>
      <c r="G22" s="25"/>
      <c r="H22" s="26" t="str">
        <f aca="false">IF($B22="","",IF($G22&lt;&gt;"",$G22,IF($E22="着工日",IF($H$3="","",$H$3+N($F22)),IF($E22="受電日",IF($J$3="","",$J$3+N($F22)),IF($E22="完成日",IF($L$3="","",$L$3+N($F22)),"")))))</f>
        <v/>
      </c>
      <c r="I22" s="27" t="str">
        <f aca="true">IF($H22="","",$H22-TODAY())</f>
        <v/>
      </c>
      <c r="J22" s="23"/>
      <c r="K22" s="25"/>
      <c r="L22" s="25"/>
      <c r="M22" s="28" t="str">
        <f aca="true">IF($B22="","",IF($J22="不要","対象外",IF($L22&lt;&gt;"","受理・許可済み",IF($K22&lt;&gt;"","提出済み（受理待ち）",IF($H22="","期限 未設定",IF(TODAY()&gt;$H22,"期限超過 "&amp;TEXT(TODAY()-$H22,"0")&amp;"日","提出まで "&amp;TEXT($H22-TODAY(),"0")&amp;"日"))))))</f>
        <v/>
      </c>
      <c r="N22" s="22"/>
      <c r="O22" s="29"/>
    </row>
    <row r="23" customFormat="false" ht="15" hidden="false" customHeight="false" outlineLevel="0" collapsed="false">
      <c r="A23" s="21" t="str">
        <f aca="false">IF($B23="","",COUNTA($B$8:$B23))</f>
        <v/>
      </c>
      <c r="B23" s="22"/>
      <c r="C23" s="22"/>
      <c r="D23" s="22"/>
      <c r="E23" s="23"/>
      <c r="F23" s="24"/>
      <c r="G23" s="25"/>
      <c r="H23" s="26" t="str">
        <f aca="false">IF($B23="","",IF($G23&lt;&gt;"",$G23,IF($E23="着工日",IF($H$3="","",$H$3+N($F23)),IF($E23="受電日",IF($J$3="","",$J$3+N($F23)),IF($E23="完成日",IF($L$3="","",$L$3+N($F23)),"")))))</f>
        <v/>
      </c>
      <c r="I23" s="27" t="str">
        <f aca="true">IF($H23="","",$H23-TODAY())</f>
        <v/>
      </c>
      <c r="J23" s="23"/>
      <c r="K23" s="25"/>
      <c r="L23" s="25"/>
      <c r="M23" s="28" t="str">
        <f aca="true">IF($B23="","",IF($J23="不要","対象外",IF($L23&lt;&gt;"","受理・許可済み",IF($K23&lt;&gt;"","提出済み（受理待ち）",IF($H23="","期限 未設定",IF(TODAY()&gt;$H23,"期限超過 "&amp;TEXT(TODAY()-$H23,"0")&amp;"日","提出まで "&amp;TEXT($H23-TODAY(),"0")&amp;"日"))))))</f>
        <v/>
      </c>
      <c r="N23" s="22"/>
      <c r="O23" s="29"/>
    </row>
    <row r="24" customFormat="false" ht="15" hidden="false" customHeight="false" outlineLevel="0" collapsed="false">
      <c r="A24" s="21" t="str">
        <f aca="false">IF($B24="","",COUNTA($B$8:$B24))</f>
        <v/>
      </c>
      <c r="B24" s="22"/>
      <c r="C24" s="22"/>
      <c r="D24" s="22"/>
      <c r="E24" s="23"/>
      <c r="F24" s="24"/>
      <c r="G24" s="25"/>
      <c r="H24" s="26" t="str">
        <f aca="false">IF($B24="","",IF($G24&lt;&gt;"",$G24,IF($E24="着工日",IF($H$3="","",$H$3+N($F24)),IF($E24="受電日",IF($J$3="","",$J$3+N($F24)),IF($E24="完成日",IF($L$3="","",$L$3+N($F24)),"")))))</f>
        <v/>
      </c>
      <c r="I24" s="27" t="str">
        <f aca="true">IF($H24="","",$H24-TODAY())</f>
        <v/>
      </c>
      <c r="J24" s="23"/>
      <c r="K24" s="25"/>
      <c r="L24" s="25"/>
      <c r="M24" s="28" t="str">
        <f aca="true">IF($B24="","",IF($J24="不要","対象外",IF($L24&lt;&gt;"","受理・許可済み",IF($K24&lt;&gt;"","提出済み（受理待ち）",IF($H24="","期限 未設定",IF(TODAY()&gt;$H24,"期限超過 "&amp;TEXT(TODAY()-$H24,"0")&amp;"日","提出まで "&amp;TEXT($H24-TODAY(),"0")&amp;"日"))))))</f>
        <v/>
      </c>
      <c r="N24" s="22"/>
      <c r="O24" s="29"/>
    </row>
    <row r="25" customFormat="false" ht="15" hidden="false" customHeight="false" outlineLevel="0" collapsed="false">
      <c r="A25" s="21" t="str">
        <f aca="false">IF($B25="","",COUNTA($B$8:$B25))</f>
        <v/>
      </c>
      <c r="B25" s="22"/>
      <c r="C25" s="22"/>
      <c r="D25" s="22"/>
      <c r="E25" s="23"/>
      <c r="F25" s="24"/>
      <c r="G25" s="25"/>
      <c r="H25" s="26" t="str">
        <f aca="false">IF($B25="","",IF($G25&lt;&gt;"",$G25,IF($E25="着工日",IF($H$3="","",$H$3+N($F25)),IF($E25="受電日",IF($J$3="","",$J$3+N($F25)),IF($E25="完成日",IF($L$3="","",$L$3+N($F25)),"")))))</f>
        <v/>
      </c>
      <c r="I25" s="27" t="str">
        <f aca="true">IF($H25="","",$H25-TODAY())</f>
        <v/>
      </c>
      <c r="J25" s="23"/>
      <c r="K25" s="25"/>
      <c r="L25" s="25"/>
      <c r="M25" s="28" t="str">
        <f aca="true">IF($B25="","",IF($J25="不要","対象外",IF($L25&lt;&gt;"","受理・許可済み",IF($K25&lt;&gt;"","提出済み（受理待ち）",IF($H25="","期限 未設定",IF(TODAY()&gt;$H25,"期限超過 "&amp;TEXT(TODAY()-$H25,"0")&amp;"日","提出まで "&amp;TEXT($H25-TODAY(),"0")&amp;"日"))))))</f>
        <v/>
      </c>
      <c r="N25" s="22"/>
      <c r="O25" s="29"/>
    </row>
    <row r="26" customFormat="false" ht="15" hidden="false" customHeight="false" outlineLevel="0" collapsed="false">
      <c r="A26" s="21" t="str">
        <f aca="false">IF($B26="","",COUNTA($B$8:$B26))</f>
        <v/>
      </c>
      <c r="B26" s="22"/>
      <c r="C26" s="22"/>
      <c r="D26" s="22"/>
      <c r="E26" s="23"/>
      <c r="F26" s="24"/>
      <c r="G26" s="25"/>
      <c r="H26" s="26" t="str">
        <f aca="false">IF($B26="","",IF($G26&lt;&gt;"",$G26,IF($E26="着工日",IF($H$3="","",$H$3+N($F26)),IF($E26="受電日",IF($J$3="","",$J$3+N($F26)),IF($E26="完成日",IF($L$3="","",$L$3+N($F26)),"")))))</f>
        <v/>
      </c>
      <c r="I26" s="27" t="str">
        <f aca="true">IF($H26="","",$H26-TODAY())</f>
        <v/>
      </c>
      <c r="J26" s="23"/>
      <c r="K26" s="25"/>
      <c r="L26" s="25"/>
      <c r="M26" s="28" t="str">
        <f aca="true">IF($B26="","",IF($J26="不要","対象外",IF($L26&lt;&gt;"","受理・許可済み",IF($K26&lt;&gt;"","提出済み（受理待ち）",IF($H26="","期限 未設定",IF(TODAY()&gt;$H26,"期限超過 "&amp;TEXT(TODAY()-$H26,"0")&amp;"日","提出まで "&amp;TEXT($H26-TODAY(),"0")&amp;"日"))))))</f>
        <v/>
      </c>
      <c r="N26" s="22"/>
      <c r="O26" s="29"/>
    </row>
    <row r="27" customFormat="false" ht="15" hidden="false" customHeight="false" outlineLevel="0" collapsed="false">
      <c r="A27" s="21" t="str">
        <f aca="false">IF($B27="","",COUNTA($B$8:$B27))</f>
        <v/>
      </c>
      <c r="B27" s="22"/>
      <c r="C27" s="22"/>
      <c r="D27" s="22"/>
      <c r="E27" s="23"/>
      <c r="F27" s="24"/>
      <c r="G27" s="25"/>
      <c r="H27" s="26" t="str">
        <f aca="false">IF($B27="","",IF($G27&lt;&gt;"",$G27,IF($E27="着工日",IF($H$3="","",$H$3+N($F27)),IF($E27="受電日",IF($J$3="","",$J$3+N($F27)),IF($E27="完成日",IF($L$3="","",$L$3+N($F27)),"")))))</f>
        <v/>
      </c>
      <c r="I27" s="27" t="str">
        <f aca="true">IF($H27="","",$H27-TODAY())</f>
        <v/>
      </c>
      <c r="J27" s="23"/>
      <c r="K27" s="25"/>
      <c r="L27" s="25"/>
      <c r="M27" s="28" t="str">
        <f aca="true">IF($B27="","",IF($J27="不要","対象外",IF($L27&lt;&gt;"","受理・許可済み",IF($K27&lt;&gt;"","提出済み（受理待ち）",IF($H27="","期限 未設定",IF(TODAY()&gt;$H27,"期限超過 "&amp;TEXT(TODAY()-$H27,"0")&amp;"日","提出まで "&amp;TEXT($H27-TODAY(),"0")&amp;"日"))))))</f>
        <v/>
      </c>
      <c r="N27" s="22"/>
      <c r="O27" s="29"/>
    </row>
    <row r="28" customFormat="false" ht="15" hidden="false" customHeight="false" outlineLevel="0" collapsed="false">
      <c r="A28" s="21" t="str">
        <f aca="false">IF($B28="","",COUNTA($B$8:$B28))</f>
        <v/>
      </c>
      <c r="B28" s="22"/>
      <c r="C28" s="22"/>
      <c r="D28" s="22"/>
      <c r="E28" s="23"/>
      <c r="F28" s="24"/>
      <c r="G28" s="25"/>
      <c r="H28" s="26" t="str">
        <f aca="false">IF($B28="","",IF($G28&lt;&gt;"",$G28,IF($E28="着工日",IF($H$3="","",$H$3+N($F28)),IF($E28="受電日",IF($J$3="","",$J$3+N($F28)),IF($E28="完成日",IF($L$3="","",$L$3+N($F28)),"")))))</f>
        <v/>
      </c>
      <c r="I28" s="27" t="str">
        <f aca="true">IF($H28="","",$H28-TODAY())</f>
        <v/>
      </c>
      <c r="J28" s="23"/>
      <c r="K28" s="25"/>
      <c r="L28" s="25"/>
      <c r="M28" s="28" t="str">
        <f aca="true">IF($B28="","",IF($J28="不要","対象外",IF($L28&lt;&gt;"","受理・許可済み",IF($K28&lt;&gt;"","提出済み（受理待ち）",IF($H28="","期限 未設定",IF(TODAY()&gt;$H28,"期限超過 "&amp;TEXT(TODAY()-$H28,"0")&amp;"日","提出まで "&amp;TEXT($H28-TODAY(),"0")&amp;"日"))))))</f>
        <v/>
      </c>
      <c r="N28" s="22"/>
      <c r="O28" s="29"/>
    </row>
    <row r="29" customFormat="false" ht="15" hidden="false" customHeight="false" outlineLevel="0" collapsed="false">
      <c r="A29" s="21" t="str">
        <f aca="false">IF($B29="","",COUNTA($B$8:$B29))</f>
        <v/>
      </c>
      <c r="B29" s="22"/>
      <c r="C29" s="22"/>
      <c r="D29" s="22"/>
      <c r="E29" s="23"/>
      <c r="F29" s="24"/>
      <c r="G29" s="25"/>
      <c r="H29" s="26" t="str">
        <f aca="false">IF($B29="","",IF($G29&lt;&gt;"",$G29,IF($E29="着工日",IF($H$3="","",$H$3+N($F29)),IF($E29="受電日",IF($J$3="","",$J$3+N($F29)),IF($E29="完成日",IF($L$3="","",$L$3+N($F29)),"")))))</f>
        <v/>
      </c>
      <c r="I29" s="27" t="str">
        <f aca="true">IF($H29="","",$H29-TODAY())</f>
        <v/>
      </c>
      <c r="J29" s="23"/>
      <c r="K29" s="25"/>
      <c r="L29" s="25"/>
      <c r="M29" s="28" t="str">
        <f aca="true">IF($B29="","",IF($J29="不要","対象外",IF($L29&lt;&gt;"","受理・許可済み",IF($K29&lt;&gt;"","提出済み（受理待ち）",IF($H29="","期限 未設定",IF(TODAY()&gt;$H29,"期限超過 "&amp;TEXT(TODAY()-$H29,"0")&amp;"日","提出まで "&amp;TEXT($H29-TODAY(),"0")&amp;"日"))))))</f>
        <v/>
      </c>
      <c r="N29" s="22"/>
      <c r="O29" s="29"/>
    </row>
    <row r="30" customFormat="false" ht="15" hidden="false" customHeight="false" outlineLevel="0" collapsed="false">
      <c r="A30" s="21" t="str">
        <f aca="false">IF($B30="","",COUNTA($B$8:$B30))</f>
        <v/>
      </c>
      <c r="B30" s="22"/>
      <c r="C30" s="22"/>
      <c r="D30" s="22"/>
      <c r="E30" s="23"/>
      <c r="F30" s="24"/>
      <c r="G30" s="25"/>
      <c r="H30" s="26" t="str">
        <f aca="false">IF($B30="","",IF($G30&lt;&gt;"",$G30,IF($E30="着工日",IF($H$3="","",$H$3+N($F30)),IF($E30="受電日",IF($J$3="","",$J$3+N($F30)),IF($E30="完成日",IF($L$3="","",$L$3+N($F30)),"")))))</f>
        <v/>
      </c>
      <c r="I30" s="27" t="str">
        <f aca="true">IF($H30="","",$H30-TODAY())</f>
        <v/>
      </c>
      <c r="J30" s="23"/>
      <c r="K30" s="25"/>
      <c r="L30" s="25"/>
      <c r="M30" s="28" t="str">
        <f aca="true">IF($B30="","",IF($J30="不要","対象外",IF($L30&lt;&gt;"","受理・許可済み",IF($K30&lt;&gt;"","提出済み（受理待ち）",IF($H30="","期限 未設定",IF(TODAY()&gt;$H30,"期限超過 "&amp;TEXT(TODAY()-$H30,"0")&amp;"日","提出まで "&amp;TEXT($H30-TODAY(),"0")&amp;"日"))))))</f>
        <v/>
      </c>
      <c r="N30" s="22"/>
      <c r="O30" s="29"/>
    </row>
    <row r="31" customFormat="false" ht="15" hidden="false" customHeight="false" outlineLevel="0" collapsed="false">
      <c r="A31" s="21" t="str">
        <f aca="false">IF($B31="","",COUNTA($B$8:$B31))</f>
        <v/>
      </c>
      <c r="B31" s="22"/>
      <c r="C31" s="22"/>
      <c r="D31" s="22"/>
      <c r="E31" s="23"/>
      <c r="F31" s="24"/>
      <c r="G31" s="25"/>
      <c r="H31" s="26" t="str">
        <f aca="false">IF($B31="","",IF($G31&lt;&gt;"",$G31,IF($E31="着工日",IF($H$3="","",$H$3+N($F31)),IF($E31="受電日",IF($J$3="","",$J$3+N($F31)),IF($E31="完成日",IF($L$3="","",$L$3+N($F31)),"")))))</f>
        <v/>
      </c>
      <c r="I31" s="27" t="str">
        <f aca="true">IF($H31="","",$H31-TODAY())</f>
        <v/>
      </c>
      <c r="J31" s="23"/>
      <c r="K31" s="25"/>
      <c r="L31" s="25"/>
      <c r="M31" s="28" t="str">
        <f aca="true">IF($B31="","",IF($J31="不要","対象外",IF($L31&lt;&gt;"","受理・許可済み",IF($K31&lt;&gt;"","提出済み（受理待ち）",IF($H31="","期限 未設定",IF(TODAY()&gt;$H31,"期限超過 "&amp;TEXT(TODAY()-$H31,"0")&amp;"日","提出まで "&amp;TEXT($H31-TODAY(),"0")&amp;"日"))))))</f>
        <v/>
      </c>
      <c r="N31" s="22"/>
      <c r="O31" s="29"/>
    </row>
    <row r="32" customFormat="false" ht="15" hidden="false" customHeight="false" outlineLevel="0" collapsed="false">
      <c r="A32" s="21" t="str">
        <f aca="false">IF($B32="","",COUNTA($B$8:$B32))</f>
        <v/>
      </c>
      <c r="B32" s="22"/>
      <c r="C32" s="22"/>
      <c r="D32" s="22"/>
      <c r="E32" s="23"/>
      <c r="F32" s="24"/>
      <c r="G32" s="25"/>
      <c r="H32" s="26" t="str">
        <f aca="false">IF($B32="","",IF($G32&lt;&gt;"",$G32,IF($E32="着工日",IF($H$3="","",$H$3+N($F32)),IF($E32="受電日",IF($J$3="","",$J$3+N($F32)),IF($E32="完成日",IF($L$3="","",$L$3+N($F32)),"")))))</f>
        <v/>
      </c>
      <c r="I32" s="27" t="str">
        <f aca="true">IF($H32="","",$H32-TODAY())</f>
        <v/>
      </c>
      <c r="J32" s="23"/>
      <c r="K32" s="25"/>
      <c r="L32" s="25"/>
      <c r="M32" s="28" t="str">
        <f aca="true">IF($B32="","",IF($J32="不要","対象外",IF($L32&lt;&gt;"","受理・許可済み",IF($K32&lt;&gt;"","提出済み（受理待ち）",IF($H32="","期限 未設定",IF(TODAY()&gt;$H32,"期限超過 "&amp;TEXT(TODAY()-$H32,"0")&amp;"日","提出まで "&amp;TEXT($H32-TODAY(),"0")&amp;"日"))))))</f>
        <v/>
      </c>
      <c r="N32" s="22"/>
      <c r="O32" s="29"/>
    </row>
    <row r="33" customFormat="false" ht="15" hidden="false" customHeight="false" outlineLevel="0" collapsed="false">
      <c r="A33" s="21" t="str">
        <f aca="false">IF($B33="","",COUNTA($B$8:$B33))</f>
        <v/>
      </c>
      <c r="B33" s="22"/>
      <c r="C33" s="22"/>
      <c r="D33" s="22"/>
      <c r="E33" s="23"/>
      <c r="F33" s="24"/>
      <c r="G33" s="25"/>
      <c r="H33" s="26" t="str">
        <f aca="false">IF($B33="","",IF($G33&lt;&gt;"",$G33,IF($E33="着工日",IF($H$3="","",$H$3+N($F33)),IF($E33="受電日",IF($J$3="","",$J$3+N($F33)),IF($E33="完成日",IF($L$3="","",$L$3+N($F33)),"")))))</f>
        <v/>
      </c>
      <c r="I33" s="27" t="str">
        <f aca="true">IF($H33="","",$H33-TODAY())</f>
        <v/>
      </c>
      <c r="J33" s="23"/>
      <c r="K33" s="25"/>
      <c r="L33" s="25"/>
      <c r="M33" s="28" t="str">
        <f aca="true">IF($B33="","",IF($J33="不要","対象外",IF($L33&lt;&gt;"","受理・許可済み",IF($K33&lt;&gt;"","提出済み（受理待ち）",IF($H33="","期限 未設定",IF(TODAY()&gt;$H33,"期限超過 "&amp;TEXT(TODAY()-$H33,"0")&amp;"日","提出まで "&amp;TEXT($H33-TODAY(),"0")&amp;"日"))))))</f>
        <v/>
      </c>
      <c r="N33" s="22"/>
      <c r="O33" s="29"/>
    </row>
    <row r="34" customFormat="false" ht="15" hidden="false" customHeight="false" outlineLevel="0" collapsed="false">
      <c r="A34" s="21" t="str">
        <f aca="false">IF($B34="","",COUNTA($B$8:$B34))</f>
        <v/>
      </c>
      <c r="B34" s="22"/>
      <c r="C34" s="22"/>
      <c r="D34" s="22"/>
      <c r="E34" s="23"/>
      <c r="F34" s="24"/>
      <c r="G34" s="25"/>
      <c r="H34" s="26" t="str">
        <f aca="false">IF($B34="","",IF($G34&lt;&gt;"",$G34,IF($E34="着工日",IF($H$3="","",$H$3+N($F34)),IF($E34="受電日",IF($J$3="","",$J$3+N($F34)),IF($E34="完成日",IF($L$3="","",$L$3+N($F34)),"")))))</f>
        <v/>
      </c>
      <c r="I34" s="27" t="str">
        <f aca="true">IF($H34="","",$H34-TODAY())</f>
        <v/>
      </c>
      <c r="J34" s="23"/>
      <c r="K34" s="25"/>
      <c r="L34" s="25"/>
      <c r="M34" s="28" t="str">
        <f aca="true">IF($B34="","",IF($J34="不要","対象外",IF($L34&lt;&gt;"","受理・許可済み",IF($K34&lt;&gt;"","提出済み（受理待ち）",IF($H34="","期限 未設定",IF(TODAY()&gt;$H34,"期限超過 "&amp;TEXT(TODAY()-$H34,"0")&amp;"日","提出まで "&amp;TEXT($H34-TODAY(),"0")&amp;"日"))))))</f>
        <v/>
      </c>
      <c r="N34" s="22"/>
      <c r="O34" s="29"/>
    </row>
    <row r="35" customFormat="false" ht="15" hidden="false" customHeight="false" outlineLevel="0" collapsed="false">
      <c r="A35" s="21" t="str">
        <f aca="false">IF($B35="","",COUNTA($B$8:$B35))</f>
        <v/>
      </c>
      <c r="B35" s="22"/>
      <c r="C35" s="22"/>
      <c r="D35" s="22"/>
      <c r="E35" s="23"/>
      <c r="F35" s="24"/>
      <c r="G35" s="25"/>
      <c r="H35" s="26" t="str">
        <f aca="false">IF($B35="","",IF($G35&lt;&gt;"",$G35,IF($E35="着工日",IF($H$3="","",$H$3+N($F35)),IF($E35="受電日",IF($J$3="","",$J$3+N($F35)),IF($E35="完成日",IF($L$3="","",$L$3+N($F35)),"")))))</f>
        <v/>
      </c>
      <c r="I35" s="27" t="str">
        <f aca="true">IF($H35="","",$H35-TODAY())</f>
        <v/>
      </c>
      <c r="J35" s="23"/>
      <c r="K35" s="25"/>
      <c r="L35" s="25"/>
      <c r="M35" s="28" t="str">
        <f aca="true">IF($B35="","",IF($J35="不要","対象外",IF($L35&lt;&gt;"","受理・許可済み",IF($K35&lt;&gt;"","提出済み（受理待ち）",IF($H35="","期限 未設定",IF(TODAY()&gt;$H35,"期限超過 "&amp;TEXT(TODAY()-$H35,"0")&amp;"日","提出まで "&amp;TEXT($H35-TODAY(),"0")&amp;"日"))))))</f>
        <v/>
      </c>
      <c r="N35" s="22"/>
      <c r="O35" s="29"/>
    </row>
    <row r="36" customFormat="false" ht="15" hidden="false" customHeight="false" outlineLevel="0" collapsed="false">
      <c r="A36" s="21" t="str">
        <f aca="false">IF($B36="","",COUNTA($B$8:$B36))</f>
        <v/>
      </c>
      <c r="B36" s="22"/>
      <c r="C36" s="22"/>
      <c r="D36" s="22"/>
      <c r="E36" s="23"/>
      <c r="F36" s="24"/>
      <c r="G36" s="25"/>
      <c r="H36" s="26" t="str">
        <f aca="false">IF($B36="","",IF($G36&lt;&gt;"",$G36,IF($E36="着工日",IF($H$3="","",$H$3+N($F36)),IF($E36="受電日",IF($J$3="","",$J$3+N($F36)),IF($E36="完成日",IF($L$3="","",$L$3+N($F36)),"")))))</f>
        <v/>
      </c>
      <c r="I36" s="27" t="str">
        <f aca="true">IF($H36="","",$H36-TODAY())</f>
        <v/>
      </c>
      <c r="J36" s="23"/>
      <c r="K36" s="25"/>
      <c r="L36" s="25"/>
      <c r="M36" s="28" t="str">
        <f aca="true">IF($B36="","",IF($J36="不要","対象外",IF($L36&lt;&gt;"","受理・許可済み",IF($K36&lt;&gt;"","提出済み（受理待ち）",IF($H36="","期限 未設定",IF(TODAY()&gt;$H36,"期限超過 "&amp;TEXT(TODAY()-$H36,"0")&amp;"日","提出まで "&amp;TEXT($H36-TODAY(),"0")&amp;"日"))))))</f>
        <v/>
      </c>
      <c r="N36" s="22"/>
      <c r="O36" s="29"/>
    </row>
    <row r="37" customFormat="false" ht="15" hidden="false" customHeight="false" outlineLevel="0" collapsed="false">
      <c r="A37" s="21" t="str">
        <f aca="false">IF($B37="","",COUNTA($B$8:$B37))</f>
        <v/>
      </c>
      <c r="B37" s="22"/>
      <c r="C37" s="22"/>
      <c r="D37" s="22"/>
      <c r="E37" s="23"/>
      <c r="F37" s="24"/>
      <c r="G37" s="25"/>
      <c r="H37" s="26" t="str">
        <f aca="false">IF($B37="","",IF($G37&lt;&gt;"",$G37,IF($E37="着工日",IF($H$3="","",$H$3+N($F37)),IF($E37="受電日",IF($J$3="","",$J$3+N($F37)),IF($E37="完成日",IF($L$3="","",$L$3+N($F37)),"")))))</f>
        <v/>
      </c>
      <c r="I37" s="27" t="str">
        <f aca="true">IF($H37="","",$H37-TODAY())</f>
        <v/>
      </c>
      <c r="J37" s="23"/>
      <c r="K37" s="25"/>
      <c r="L37" s="25"/>
      <c r="M37" s="28" t="str">
        <f aca="true">IF($B37="","",IF($J37="不要","対象外",IF($L37&lt;&gt;"","受理・許可済み",IF($K37&lt;&gt;"","提出済み（受理待ち）",IF($H37="","期限 未設定",IF(TODAY()&gt;$H37,"期限超過 "&amp;TEXT(TODAY()-$H37,"0")&amp;"日","提出まで "&amp;TEXT($H37-TODAY(),"0")&amp;"日"))))))</f>
        <v/>
      </c>
      <c r="N37" s="22"/>
      <c r="O37" s="29"/>
    </row>
    <row r="38" customFormat="false" ht="15" hidden="false" customHeight="false" outlineLevel="0" collapsed="false">
      <c r="A38" s="21" t="str">
        <f aca="false">IF($B38="","",COUNTA($B$8:$B38))</f>
        <v/>
      </c>
      <c r="B38" s="22"/>
      <c r="C38" s="22"/>
      <c r="D38" s="22"/>
      <c r="E38" s="23"/>
      <c r="F38" s="24"/>
      <c r="G38" s="25"/>
      <c r="H38" s="26" t="str">
        <f aca="false">IF($B38="","",IF($G38&lt;&gt;"",$G38,IF($E38="着工日",IF($H$3="","",$H$3+N($F38)),IF($E38="受電日",IF($J$3="","",$J$3+N($F38)),IF($E38="完成日",IF($L$3="","",$L$3+N($F38)),"")))))</f>
        <v/>
      </c>
      <c r="I38" s="27" t="str">
        <f aca="true">IF($H38="","",$H38-TODAY())</f>
        <v/>
      </c>
      <c r="J38" s="23"/>
      <c r="K38" s="25"/>
      <c r="L38" s="25"/>
      <c r="M38" s="28" t="str">
        <f aca="true">IF($B38="","",IF($J38="不要","対象外",IF($L38&lt;&gt;"","受理・許可済み",IF($K38&lt;&gt;"","提出済み（受理待ち）",IF($H38="","期限 未設定",IF(TODAY()&gt;$H38,"期限超過 "&amp;TEXT(TODAY()-$H38,"0")&amp;"日","提出まで "&amp;TEXT($H38-TODAY(),"0")&amp;"日"))))))</f>
        <v/>
      </c>
      <c r="N38" s="22"/>
      <c r="O38" s="29"/>
    </row>
    <row r="39" customFormat="false" ht="15" hidden="false" customHeight="false" outlineLevel="0" collapsed="false">
      <c r="A39" s="21" t="str">
        <f aca="false">IF($B39="","",COUNTA($B$8:$B39))</f>
        <v/>
      </c>
      <c r="B39" s="22"/>
      <c r="C39" s="22"/>
      <c r="D39" s="22"/>
      <c r="E39" s="23"/>
      <c r="F39" s="24"/>
      <c r="G39" s="25"/>
      <c r="H39" s="26" t="str">
        <f aca="false">IF($B39="","",IF($G39&lt;&gt;"",$G39,IF($E39="着工日",IF($H$3="","",$H$3+N($F39)),IF($E39="受電日",IF($J$3="","",$J$3+N($F39)),IF($E39="完成日",IF($L$3="","",$L$3+N($F39)),"")))))</f>
        <v/>
      </c>
      <c r="I39" s="27" t="str">
        <f aca="true">IF($H39="","",$H39-TODAY())</f>
        <v/>
      </c>
      <c r="J39" s="23"/>
      <c r="K39" s="25"/>
      <c r="L39" s="25"/>
      <c r="M39" s="28" t="str">
        <f aca="true">IF($B39="","",IF($J39="不要","対象外",IF($L39&lt;&gt;"","受理・許可済み",IF($K39&lt;&gt;"","提出済み（受理待ち）",IF($H39="","期限 未設定",IF(TODAY()&gt;$H39,"期限超過 "&amp;TEXT(TODAY()-$H39,"0")&amp;"日","提出まで "&amp;TEXT($H39-TODAY(),"0")&amp;"日"))))))</f>
        <v/>
      </c>
      <c r="N39" s="22"/>
      <c r="O39" s="29"/>
    </row>
    <row r="40" customFormat="false" ht="15" hidden="false" customHeight="false" outlineLevel="0" collapsed="false">
      <c r="A40" s="21" t="str">
        <f aca="false">IF($B40="","",COUNTA($B$8:$B40))</f>
        <v/>
      </c>
      <c r="B40" s="22"/>
      <c r="C40" s="22"/>
      <c r="D40" s="22"/>
      <c r="E40" s="23"/>
      <c r="F40" s="24"/>
      <c r="G40" s="25"/>
      <c r="H40" s="26" t="str">
        <f aca="false">IF($B40="","",IF($G40&lt;&gt;"",$G40,IF($E40="着工日",IF($H$3="","",$H$3+N($F40)),IF($E40="受電日",IF($J$3="","",$J$3+N($F40)),IF($E40="完成日",IF($L$3="","",$L$3+N($F40)),"")))))</f>
        <v/>
      </c>
      <c r="I40" s="27" t="str">
        <f aca="true">IF($H40="","",$H40-TODAY())</f>
        <v/>
      </c>
      <c r="J40" s="23"/>
      <c r="K40" s="25"/>
      <c r="L40" s="25"/>
      <c r="M40" s="28" t="str">
        <f aca="true">IF($B40="","",IF($J40="不要","対象外",IF($L40&lt;&gt;"","受理・許可済み",IF($K40&lt;&gt;"","提出済み（受理待ち）",IF($H40="","期限 未設定",IF(TODAY()&gt;$H40,"期限超過 "&amp;TEXT(TODAY()-$H40,"0")&amp;"日","提出まで "&amp;TEXT($H40-TODAY(),"0")&amp;"日"))))))</f>
        <v/>
      </c>
      <c r="N40" s="22"/>
      <c r="O40" s="29"/>
    </row>
    <row r="41" customFormat="false" ht="15" hidden="false" customHeight="false" outlineLevel="0" collapsed="false">
      <c r="A41" s="21" t="str">
        <f aca="false">IF($B41="","",COUNTA($B$8:$B41))</f>
        <v/>
      </c>
      <c r="B41" s="22"/>
      <c r="C41" s="22"/>
      <c r="D41" s="22"/>
      <c r="E41" s="23"/>
      <c r="F41" s="24"/>
      <c r="G41" s="25"/>
      <c r="H41" s="26" t="str">
        <f aca="false">IF($B41="","",IF($G41&lt;&gt;"",$G41,IF($E41="着工日",IF($H$3="","",$H$3+N($F41)),IF($E41="受電日",IF($J$3="","",$J$3+N($F41)),IF($E41="完成日",IF($L$3="","",$L$3+N($F41)),"")))))</f>
        <v/>
      </c>
      <c r="I41" s="27" t="str">
        <f aca="true">IF($H41="","",$H41-TODAY())</f>
        <v/>
      </c>
      <c r="J41" s="23"/>
      <c r="K41" s="25"/>
      <c r="L41" s="25"/>
      <c r="M41" s="28" t="str">
        <f aca="true">IF($B41="","",IF($J41="不要","対象外",IF($L41&lt;&gt;"","受理・許可済み",IF($K41&lt;&gt;"","提出済み（受理待ち）",IF($H41="","期限 未設定",IF(TODAY()&gt;$H41,"期限超過 "&amp;TEXT(TODAY()-$H41,"0")&amp;"日","提出まで "&amp;TEXT($H41-TODAY(),"0")&amp;"日"))))))</f>
        <v/>
      </c>
      <c r="N41" s="22"/>
      <c r="O41" s="29"/>
    </row>
    <row r="42" customFormat="false" ht="15" hidden="false" customHeight="false" outlineLevel="0" collapsed="false">
      <c r="A42" s="21" t="str">
        <f aca="false">IF($B42="","",COUNTA($B$8:$B42))</f>
        <v/>
      </c>
      <c r="B42" s="22"/>
      <c r="C42" s="22"/>
      <c r="D42" s="22"/>
      <c r="E42" s="23"/>
      <c r="F42" s="24"/>
      <c r="G42" s="25"/>
      <c r="H42" s="26" t="str">
        <f aca="false">IF($B42="","",IF($G42&lt;&gt;"",$G42,IF($E42="着工日",IF($H$3="","",$H$3+N($F42)),IF($E42="受電日",IF($J$3="","",$J$3+N($F42)),IF($E42="完成日",IF($L$3="","",$L$3+N($F42)),"")))))</f>
        <v/>
      </c>
      <c r="I42" s="27" t="str">
        <f aca="true">IF($H42="","",$H42-TODAY())</f>
        <v/>
      </c>
      <c r="J42" s="23"/>
      <c r="K42" s="25"/>
      <c r="L42" s="25"/>
      <c r="M42" s="28" t="str">
        <f aca="true">IF($B42="","",IF($J42="不要","対象外",IF($L42&lt;&gt;"","受理・許可済み",IF($K42&lt;&gt;"","提出済み（受理待ち）",IF($H42="","期限 未設定",IF(TODAY()&gt;$H42,"期限超過 "&amp;TEXT(TODAY()-$H42,"0")&amp;"日","提出まで "&amp;TEXT($H42-TODAY(),"0")&amp;"日"))))))</f>
        <v/>
      </c>
      <c r="N42" s="22"/>
      <c r="O42" s="29"/>
    </row>
    <row r="43" customFormat="false" ht="15" hidden="false" customHeight="false" outlineLevel="0" collapsed="false">
      <c r="A43" s="21" t="str">
        <f aca="false">IF($B43="","",COUNTA($B$8:$B43))</f>
        <v/>
      </c>
      <c r="B43" s="22"/>
      <c r="C43" s="22"/>
      <c r="D43" s="22"/>
      <c r="E43" s="23"/>
      <c r="F43" s="24"/>
      <c r="G43" s="25"/>
      <c r="H43" s="26" t="str">
        <f aca="false">IF($B43="","",IF($G43&lt;&gt;"",$G43,IF($E43="着工日",IF($H$3="","",$H$3+N($F43)),IF($E43="受電日",IF($J$3="","",$J$3+N($F43)),IF($E43="完成日",IF($L$3="","",$L$3+N($F43)),"")))))</f>
        <v/>
      </c>
      <c r="I43" s="27" t="str">
        <f aca="true">IF($H43="","",$H43-TODAY())</f>
        <v/>
      </c>
      <c r="J43" s="23"/>
      <c r="K43" s="25"/>
      <c r="L43" s="25"/>
      <c r="M43" s="28" t="str">
        <f aca="true">IF($B43="","",IF($J43="不要","対象外",IF($L43&lt;&gt;"","受理・許可済み",IF($K43&lt;&gt;"","提出済み（受理待ち）",IF($H43="","期限 未設定",IF(TODAY()&gt;$H43,"期限超過 "&amp;TEXT(TODAY()-$H43,"0")&amp;"日","提出まで "&amp;TEXT($H43-TODAY(),"0")&amp;"日"))))))</f>
        <v/>
      </c>
      <c r="N43" s="22"/>
      <c r="O43" s="29"/>
    </row>
    <row r="44" customFormat="false" ht="15" hidden="false" customHeight="false" outlineLevel="0" collapsed="false">
      <c r="A44" s="21" t="str">
        <f aca="false">IF($B44="","",COUNTA($B$8:$B44))</f>
        <v/>
      </c>
      <c r="B44" s="22"/>
      <c r="C44" s="22"/>
      <c r="D44" s="22"/>
      <c r="E44" s="23"/>
      <c r="F44" s="24"/>
      <c r="G44" s="25"/>
      <c r="H44" s="26" t="str">
        <f aca="false">IF($B44="","",IF($G44&lt;&gt;"",$G44,IF($E44="着工日",IF($H$3="","",$H$3+N($F44)),IF($E44="受電日",IF($J$3="","",$J$3+N($F44)),IF($E44="完成日",IF($L$3="","",$L$3+N($F44)),"")))))</f>
        <v/>
      </c>
      <c r="I44" s="27" t="str">
        <f aca="true">IF($H44="","",$H44-TODAY())</f>
        <v/>
      </c>
      <c r="J44" s="23"/>
      <c r="K44" s="25"/>
      <c r="L44" s="25"/>
      <c r="M44" s="28" t="str">
        <f aca="true">IF($B44="","",IF($J44="不要","対象外",IF($L44&lt;&gt;"","受理・許可済み",IF($K44&lt;&gt;"","提出済み（受理待ち）",IF($H44="","期限 未設定",IF(TODAY()&gt;$H44,"期限超過 "&amp;TEXT(TODAY()-$H44,"0")&amp;"日","提出まで "&amp;TEXT($H44-TODAY(),"0")&amp;"日"))))))</f>
        <v/>
      </c>
      <c r="N44" s="22"/>
      <c r="O44" s="29"/>
    </row>
    <row r="45" customFormat="false" ht="15" hidden="false" customHeight="false" outlineLevel="0" collapsed="false">
      <c r="A45" s="21" t="str">
        <f aca="false">IF($B45="","",COUNTA($B$8:$B45))</f>
        <v/>
      </c>
      <c r="B45" s="22"/>
      <c r="C45" s="22"/>
      <c r="D45" s="22"/>
      <c r="E45" s="23"/>
      <c r="F45" s="24"/>
      <c r="G45" s="25"/>
      <c r="H45" s="26" t="str">
        <f aca="false">IF($B45="","",IF($G45&lt;&gt;"",$G45,IF($E45="着工日",IF($H$3="","",$H$3+N($F45)),IF($E45="受電日",IF($J$3="","",$J$3+N($F45)),IF($E45="完成日",IF($L$3="","",$L$3+N($F45)),"")))))</f>
        <v/>
      </c>
      <c r="I45" s="27" t="str">
        <f aca="true">IF($H45="","",$H45-TODAY())</f>
        <v/>
      </c>
      <c r="J45" s="23"/>
      <c r="K45" s="25"/>
      <c r="L45" s="25"/>
      <c r="M45" s="28" t="str">
        <f aca="true">IF($B45="","",IF($J45="不要","対象外",IF($L45&lt;&gt;"","受理・許可済み",IF($K45&lt;&gt;"","提出済み（受理待ち）",IF($H45="","期限 未設定",IF(TODAY()&gt;$H45,"期限超過 "&amp;TEXT(TODAY()-$H45,"0")&amp;"日","提出まで "&amp;TEXT($H45-TODAY(),"0")&amp;"日"))))))</f>
        <v/>
      </c>
      <c r="N45" s="22"/>
      <c r="O45" s="29"/>
    </row>
    <row r="46" customFormat="false" ht="15" hidden="false" customHeight="false" outlineLevel="0" collapsed="false">
      <c r="A46" s="21" t="str">
        <f aca="false">IF($B46="","",COUNTA($B$8:$B46))</f>
        <v/>
      </c>
      <c r="B46" s="22"/>
      <c r="C46" s="22"/>
      <c r="D46" s="22"/>
      <c r="E46" s="23"/>
      <c r="F46" s="24"/>
      <c r="G46" s="25"/>
      <c r="H46" s="26" t="str">
        <f aca="false">IF($B46="","",IF($G46&lt;&gt;"",$G46,IF($E46="着工日",IF($H$3="","",$H$3+N($F46)),IF($E46="受電日",IF($J$3="","",$J$3+N($F46)),IF($E46="完成日",IF($L$3="","",$L$3+N($F46)),"")))))</f>
        <v/>
      </c>
      <c r="I46" s="27" t="str">
        <f aca="true">IF($H46="","",$H46-TODAY())</f>
        <v/>
      </c>
      <c r="J46" s="23"/>
      <c r="K46" s="25"/>
      <c r="L46" s="25"/>
      <c r="M46" s="28" t="str">
        <f aca="true">IF($B46="","",IF($J46="不要","対象外",IF($L46&lt;&gt;"","受理・許可済み",IF($K46&lt;&gt;"","提出済み（受理待ち）",IF($H46="","期限 未設定",IF(TODAY()&gt;$H46,"期限超過 "&amp;TEXT(TODAY()-$H46,"0")&amp;"日","提出まで "&amp;TEXT($H46-TODAY(),"0")&amp;"日"))))))</f>
        <v/>
      </c>
      <c r="N46" s="22"/>
      <c r="O46" s="29"/>
    </row>
    <row r="47" customFormat="false" ht="15" hidden="false" customHeight="false" outlineLevel="0" collapsed="false">
      <c r="A47" s="21" t="str">
        <f aca="false">IF($B47="","",COUNTA($B$8:$B47))</f>
        <v/>
      </c>
      <c r="B47" s="22"/>
      <c r="C47" s="22"/>
      <c r="D47" s="22"/>
      <c r="E47" s="23"/>
      <c r="F47" s="24"/>
      <c r="G47" s="25"/>
      <c r="H47" s="26" t="str">
        <f aca="false">IF($B47="","",IF($G47&lt;&gt;"",$G47,IF($E47="着工日",IF($H$3="","",$H$3+N($F47)),IF($E47="受電日",IF($J$3="","",$J$3+N($F47)),IF($E47="完成日",IF($L$3="","",$L$3+N($F47)),"")))))</f>
        <v/>
      </c>
      <c r="I47" s="27" t="str">
        <f aca="true">IF($H47="","",$H47-TODAY())</f>
        <v/>
      </c>
      <c r="J47" s="23"/>
      <c r="K47" s="25"/>
      <c r="L47" s="25"/>
      <c r="M47" s="28" t="str">
        <f aca="true">IF($B47="","",IF($J47="不要","対象外",IF($L47&lt;&gt;"","受理・許可済み",IF($K47&lt;&gt;"","提出済み（受理待ち）",IF($H47="","期限 未設定",IF(TODAY()&gt;$H47,"期限超過 "&amp;TEXT(TODAY()-$H47,"0")&amp;"日","提出まで "&amp;TEXT($H47-TODAY(),"0")&amp;"日"))))))</f>
        <v/>
      </c>
      <c r="N47" s="22"/>
      <c r="O47" s="29"/>
    </row>
    <row r="48" customFormat="false" ht="15" hidden="false" customHeight="false" outlineLevel="0" collapsed="false">
      <c r="A48" s="21" t="str">
        <f aca="false">IF($B48="","",COUNTA($B$8:$B48))</f>
        <v/>
      </c>
      <c r="B48" s="22"/>
      <c r="C48" s="22"/>
      <c r="D48" s="22"/>
      <c r="E48" s="23"/>
      <c r="F48" s="24"/>
      <c r="G48" s="25"/>
      <c r="H48" s="26" t="str">
        <f aca="false">IF($B48="","",IF($G48&lt;&gt;"",$G48,IF($E48="着工日",IF($H$3="","",$H$3+N($F48)),IF($E48="受電日",IF($J$3="","",$J$3+N($F48)),IF($E48="完成日",IF($L$3="","",$L$3+N($F48)),"")))))</f>
        <v/>
      </c>
      <c r="I48" s="27" t="str">
        <f aca="true">IF($H48="","",$H48-TODAY())</f>
        <v/>
      </c>
      <c r="J48" s="23"/>
      <c r="K48" s="25"/>
      <c r="L48" s="25"/>
      <c r="M48" s="28" t="str">
        <f aca="true">IF($B48="","",IF($J48="不要","対象外",IF($L48&lt;&gt;"","受理・許可済み",IF($K48&lt;&gt;"","提出済み（受理待ち）",IF($H48="","期限 未設定",IF(TODAY()&gt;$H48,"期限超過 "&amp;TEXT(TODAY()-$H48,"0")&amp;"日","提出まで "&amp;TEXT($H48-TODAY(),"0")&amp;"日"))))))</f>
        <v/>
      </c>
      <c r="N48" s="22"/>
      <c r="O48" s="29"/>
    </row>
    <row r="49" customFormat="false" ht="15" hidden="false" customHeight="false" outlineLevel="0" collapsed="false">
      <c r="A49" s="21" t="str">
        <f aca="false">IF($B49="","",COUNTA($B$8:$B49))</f>
        <v/>
      </c>
      <c r="B49" s="22"/>
      <c r="C49" s="22"/>
      <c r="D49" s="22"/>
      <c r="E49" s="23"/>
      <c r="F49" s="24"/>
      <c r="G49" s="25"/>
      <c r="H49" s="26" t="str">
        <f aca="false">IF($B49="","",IF($G49&lt;&gt;"",$G49,IF($E49="着工日",IF($H$3="","",$H$3+N($F49)),IF($E49="受電日",IF($J$3="","",$J$3+N($F49)),IF($E49="完成日",IF($L$3="","",$L$3+N($F49)),"")))))</f>
        <v/>
      </c>
      <c r="I49" s="27" t="str">
        <f aca="true">IF($H49="","",$H49-TODAY())</f>
        <v/>
      </c>
      <c r="J49" s="23"/>
      <c r="K49" s="25"/>
      <c r="L49" s="25"/>
      <c r="M49" s="28" t="str">
        <f aca="true">IF($B49="","",IF($J49="不要","対象外",IF($L49&lt;&gt;"","受理・許可済み",IF($K49&lt;&gt;"","提出済み（受理待ち）",IF($H49="","期限 未設定",IF(TODAY()&gt;$H49,"期限超過 "&amp;TEXT(TODAY()-$H49,"0")&amp;"日","提出まで "&amp;TEXT($H49-TODAY(),"0")&amp;"日"))))))</f>
        <v/>
      </c>
      <c r="N49" s="22"/>
      <c r="O49" s="29"/>
    </row>
    <row r="50" customFormat="false" ht="15" hidden="false" customHeight="false" outlineLevel="0" collapsed="false">
      <c r="A50" s="21" t="str">
        <f aca="false">IF($B50="","",COUNTA($B$8:$B50))</f>
        <v/>
      </c>
      <c r="B50" s="22"/>
      <c r="C50" s="22"/>
      <c r="D50" s="22"/>
      <c r="E50" s="23"/>
      <c r="F50" s="24"/>
      <c r="G50" s="25"/>
      <c r="H50" s="26" t="str">
        <f aca="false">IF($B50="","",IF($G50&lt;&gt;"",$G50,IF($E50="着工日",IF($H$3="","",$H$3+N($F50)),IF($E50="受電日",IF($J$3="","",$J$3+N($F50)),IF($E50="完成日",IF($L$3="","",$L$3+N($F50)),"")))))</f>
        <v/>
      </c>
      <c r="I50" s="27" t="str">
        <f aca="true">IF($H50="","",$H50-TODAY())</f>
        <v/>
      </c>
      <c r="J50" s="23"/>
      <c r="K50" s="25"/>
      <c r="L50" s="25"/>
      <c r="M50" s="28" t="str">
        <f aca="true">IF($B50="","",IF($J50="不要","対象外",IF($L50&lt;&gt;"","受理・許可済み",IF($K50&lt;&gt;"","提出済み（受理待ち）",IF($H50="","期限 未設定",IF(TODAY()&gt;$H50,"期限超過 "&amp;TEXT(TODAY()-$H50,"0")&amp;"日","提出まで "&amp;TEXT($H50-TODAY(),"0")&amp;"日"))))))</f>
        <v/>
      </c>
      <c r="N50" s="22"/>
      <c r="O50" s="29"/>
    </row>
    <row r="51" customFormat="false" ht="15" hidden="false" customHeight="false" outlineLevel="0" collapsed="false">
      <c r="A51" s="21" t="str">
        <f aca="false">IF($B51="","",COUNTA($B$8:$B51))</f>
        <v/>
      </c>
      <c r="B51" s="22"/>
      <c r="C51" s="22"/>
      <c r="D51" s="22"/>
      <c r="E51" s="23"/>
      <c r="F51" s="24"/>
      <c r="G51" s="25"/>
      <c r="H51" s="26" t="str">
        <f aca="false">IF($B51="","",IF($G51&lt;&gt;"",$G51,IF($E51="着工日",IF($H$3="","",$H$3+N($F51)),IF($E51="受電日",IF($J$3="","",$J$3+N($F51)),IF($E51="完成日",IF($L$3="","",$L$3+N($F51)),"")))))</f>
        <v/>
      </c>
      <c r="I51" s="27" t="str">
        <f aca="true">IF($H51="","",$H51-TODAY())</f>
        <v/>
      </c>
      <c r="J51" s="23"/>
      <c r="K51" s="25"/>
      <c r="L51" s="25"/>
      <c r="M51" s="28" t="str">
        <f aca="true">IF($B51="","",IF($J51="不要","対象外",IF($L51&lt;&gt;"","受理・許可済み",IF($K51&lt;&gt;"","提出済み（受理待ち）",IF($H51="","期限 未設定",IF(TODAY()&gt;$H51,"期限超過 "&amp;TEXT(TODAY()-$H51,"0")&amp;"日","提出まで "&amp;TEXT($H51-TODAY(),"0")&amp;"日"))))))</f>
        <v/>
      </c>
      <c r="N51" s="22"/>
      <c r="O51" s="29"/>
    </row>
    <row r="52" customFormat="false" ht="15" hidden="false" customHeight="false" outlineLevel="0" collapsed="false">
      <c r="A52" s="21" t="str">
        <f aca="false">IF($B52="","",COUNTA($B$8:$B52))</f>
        <v/>
      </c>
      <c r="B52" s="22"/>
      <c r="C52" s="22"/>
      <c r="D52" s="22"/>
      <c r="E52" s="23"/>
      <c r="F52" s="24"/>
      <c r="G52" s="25"/>
      <c r="H52" s="26" t="str">
        <f aca="false">IF($B52="","",IF($G52&lt;&gt;"",$G52,IF($E52="着工日",IF($H$3="","",$H$3+N($F52)),IF($E52="受電日",IF($J$3="","",$J$3+N($F52)),IF($E52="完成日",IF($L$3="","",$L$3+N($F52)),"")))))</f>
        <v/>
      </c>
      <c r="I52" s="27" t="str">
        <f aca="true">IF($H52="","",$H52-TODAY())</f>
        <v/>
      </c>
      <c r="J52" s="23"/>
      <c r="K52" s="25"/>
      <c r="L52" s="25"/>
      <c r="M52" s="28" t="str">
        <f aca="true">IF($B52="","",IF($J52="不要","対象外",IF($L52&lt;&gt;"","受理・許可済み",IF($K52&lt;&gt;"","提出済み（受理待ち）",IF($H52="","期限 未設定",IF(TODAY()&gt;$H52,"期限超過 "&amp;TEXT(TODAY()-$H52,"0")&amp;"日","提出まで "&amp;TEXT($H52-TODAY(),"0")&amp;"日"))))))</f>
        <v/>
      </c>
      <c r="N52" s="22"/>
      <c r="O52" s="29"/>
    </row>
    <row r="53" customFormat="false" ht="15" hidden="false" customHeight="false" outlineLevel="0" collapsed="false">
      <c r="A53" s="21" t="str">
        <f aca="false">IF($B53="","",COUNTA($B$8:$B53))</f>
        <v/>
      </c>
      <c r="B53" s="22"/>
      <c r="C53" s="22"/>
      <c r="D53" s="22"/>
      <c r="E53" s="23"/>
      <c r="F53" s="24"/>
      <c r="G53" s="25"/>
      <c r="H53" s="26" t="str">
        <f aca="false">IF($B53="","",IF($G53&lt;&gt;"",$G53,IF($E53="着工日",IF($H$3="","",$H$3+N($F53)),IF($E53="受電日",IF($J$3="","",$J$3+N($F53)),IF($E53="完成日",IF($L$3="","",$L$3+N($F53)),"")))))</f>
        <v/>
      </c>
      <c r="I53" s="27" t="str">
        <f aca="true">IF($H53="","",$H53-TODAY())</f>
        <v/>
      </c>
      <c r="J53" s="23"/>
      <c r="K53" s="25"/>
      <c r="L53" s="25"/>
      <c r="M53" s="28" t="str">
        <f aca="true">IF($B53="","",IF($J53="不要","対象外",IF($L53&lt;&gt;"","受理・許可済み",IF($K53&lt;&gt;"","提出済み（受理待ち）",IF($H53="","期限 未設定",IF(TODAY()&gt;$H53,"期限超過 "&amp;TEXT(TODAY()-$H53,"0")&amp;"日","提出まで "&amp;TEXT($H53-TODAY(),"0")&amp;"日"))))))</f>
        <v/>
      </c>
      <c r="N53" s="22"/>
      <c r="O53" s="29"/>
    </row>
    <row r="54" customFormat="false" ht="15" hidden="false" customHeight="false" outlineLevel="0" collapsed="false">
      <c r="A54" s="21" t="str">
        <f aca="false">IF($B54="","",COUNTA($B$8:$B54))</f>
        <v/>
      </c>
      <c r="B54" s="22"/>
      <c r="C54" s="22"/>
      <c r="D54" s="22"/>
      <c r="E54" s="23"/>
      <c r="F54" s="24"/>
      <c r="G54" s="25"/>
      <c r="H54" s="26" t="str">
        <f aca="false">IF($B54="","",IF($G54&lt;&gt;"",$G54,IF($E54="着工日",IF($H$3="","",$H$3+N($F54)),IF($E54="受電日",IF($J$3="","",$J$3+N($F54)),IF($E54="完成日",IF($L$3="","",$L$3+N($F54)),"")))))</f>
        <v/>
      </c>
      <c r="I54" s="27" t="str">
        <f aca="true">IF($H54="","",$H54-TODAY())</f>
        <v/>
      </c>
      <c r="J54" s="23"/>
      <c r="K54" s="25"/>
      <c r="L54" s="25"/>
      <c r="M54" s="28" t="str">
        <f aca="true">IF($B54="","",IF($J54="不要","対象外",IF($L54&lt;&gt;"","受理・許可済み",IF($K54&lt;&gt;"","提出済み（受理待ち）",IF($H54="","期限 未設定",IF(TODAY()&gt;$H54,"期限超過 "&amp;TEXT(TODAY()-$H54,"0")&amp;"日","提出まで "&amp;TEXT($H54-TODAY(),"0")&amp;"日"))))))</f>
        <v/>
      </c>
      <c r="N54" s="22"/>
      <c r="O54" s="29"/>
    </row>
    <row r="55" customFormat="false" ht="15" hidden="false" customHeight="false" outlineLevel="0" collapsed="false">
      <c r="A55" s="21" t="str">
        <f aca="false">IF($B55="","",COUNTA($B$8:$B55))</f>
        <v/>
      </c>
      <c r="B55" s="22"/>
      <c r="C55" s="22"/>
      <c r="D55" s="22"/>
      <c r="E55" s="23"/>
      <c r="F55" s="24"/>
      <c r="G55" s="25"/>
      <c r="H55" s="26" t="str">
        <f aca="false">IF($B55="","",IF($G55&lt;&gt;"",$G55,IF($E55="着工日",IF($H$3="","",$H$3+N($F55)),IF($E55="受電日",IF($J$3="","",$J$3+N($F55)),IF($E55="完成日",IF($L$3="","",$L$3+N($F55)),"")))))</f>
        <v/>
      </c>
      <c r="I55" s="27" t="str">
        <f aca="true">IF($H55="","",$H55-TODAY())</f>
        <v/>
      </c>
      <c r="J55" s="23"/>
      <c r="K55" s="25"/>
      <c r="L55" s="25"/>
      <c r="M55" s="28" t="str">
        <f aca="true">IF($B55="","",IF($J55="不要","対象外",IF($L55&lt;&gt;"","受理・許可済み",IF($K55&lt;&gt;"","提出済み（受理待ち）",IF($H55="","期限 未設定",IF(TODAY()&gt;$H55,"期限超過 "&amp;TEXT(TODAY()-$H55,"0")&amp;"日","提出まで "&amp;TEXT($H55-TODAY(),"0")&amp;"日"))))))</f>
        <v/>
      </c>
      <c r="N55" s="22"/>
      <c r="O55" s="29"/>
    </row>
    <row r="56" customFormat="false" ht="15" hidden="false" customHeight="false" outlineLevel="0" collapsed="false">
      <c r="A56" s="21" t="str">
        <f aca="false">IF($B56="","",COUNTA($B$8:$B56))</f>
        <v/>
      </c>
      <c r="B56" s="22"/>
      <c r="C56" s="22"/>
      <c r="D56" s="22"/>
      <c r="E56" s="23"/>
      <c r="F56" s="24"/>
      <c r="G56" s="25"/>
      <c r="H56" s="26" t="str">
        <f aca="false">IF($B56="","",IF($G56&lt;&gt;"",$G56,IF($E56="着工日",IF($H$3="","",$H$3+N($F56)),IF($E56="受電日",IF($J$3="","",$J$3+N($F56)),IF($E56="完成日",IF($L$3="","",$L$3+N($F56)),"")))))</f>
        <v/>
      </c>
      <c r="I56" s="27" t="str">
        <f aca="true">IF($H56="","",$H56-TODAY())</f>
        <v/>
      </c>
      <c r="J56" s="23"/>
      <c r="K56" s="25"/>
      <c r="L56" s="25"/>
      <c r="M56" s="28" t="str">
        <f aca="true">IF($B56="","",IF($J56="不要","対象外",IF($L56&lt;&gt;"","受理・許可済み",IF($K56&lt;&gt;"","提出済み（受理待ち）",IF($H56="","期限 未設定",IF(TODAY()&gt;$H56,"期限超過 "&amp;TEXT(TODAY()-$H56,"0")&amp;"日","提出まで "&amp;TEXT($H56-TODAY(),"0")&amp;"日"))))))</f>
        <v/>
      </c>
      <c r="N56" s="22"/>
      <c r="O56" s="29"/>
    </row>
    <row r="57" customFormat="false" ht="15" hidden="false" customHeight="false" outlineLevel="0" collapsed="false">
      <c r="A57" s="21" t="str">
        <f aca="false">IF($B57="","",COUNTA($B$8:$B57))</f>
        <v/>
      </c>
      <c r="B57" s="22"/>
      <c r="C57" s="22"/>
      <c r="D57" s="22"/>
      <c r="E57" s="23"/>
      <c r="F57" s="24"/>
      <c r="G57" s="25"/>
      <c r="H57" s="26" t="str">
        <f aca="false">IF($B57="","",IF($G57&lt;&gt;"",$G57,IF($E57="着工日",IF($H$3="","",$H$3+N($F57)),IF($E57="受電日",IF($J$3="","",$J$3+N($F57)),IF($E57="完成日",IF($L$3="","",$L$3+N($F57)),"")))))</f>
        <v/>
      </c>
      <c r="I57" s="27" t="str">
        <f aca="true">IF($H57="","",$H57-TODAY())</f>
        <v/>
      </c>
      <c r="J57" s="23"/>
      <c r="K57" s="25"/>
      <c r="L57" s="25"/>
      <c r="M57" s="28" t="str">
        <f aca="true">IF($B57="","",IF($J57="不要","対象外",IF($L57&lt;&gt;"","受理・許可済み",IF($K57&lt;&gt;"","提出済み（受理待ち）",IF($H57="","期限 未設定",IF(TODAY()&gt;$H57,"期限超過 "&amp;TEXT(TODAY()-$H57,"0")&amp;"日","提出まで "&amp;TEXT($H57-TODAY(),"0")&amp;"日"))))))</f>
        <v/>
      </c>
      <c r="N57" s="22"/>
      <c r="O57" s="29"/>
    </row>
    <row r="58" customFormat="false" ht="15" hidden="false" customHeight="false" outlineLevel="0" collapsed="false">
      <c r="A58" s="21" t="str">
        <f aca="false">IF($B58="","",COUNTA($B$8:$B58))</f>
        <v/>
      </c>
      <c r="B58" s="22"/>
      <c r="C58" s="22"/>
      <c r="D58" s="22"/>
      <c r="E58" s="23"/>
      <c r="F58" s="24"/>
      <c r="G58" s="25"/>
      <c r="H58" s="26" t="str">
        <f aca="false">IF($B58="","",IF($G58&lt;&gt;"",$G58,IF($E58="着工日",IF($H$3="","",$H$3+N($F58)),IF($E58="受電日",IF($J$3="","",$J$3+N($F58)),IF($E58="完成日",IF($L$3="","",$L$3+N($F58)),"")))))</f>
        <v/>
      </c>
      <c r="I58" s="27" t="str">
        <f aca="true">IF($H58="","",$H58-TODAY())</f>
        <v/>
      </c>
      <c r="J58" s="23"/>
      <c r="K58" s="25"/>
      <c r="L58" s="25"/>
      <c r="M58" s="28" t="str">
        <f aca="true">IF($B58="","",IF($J58="不要","対象外",IF($L58&lt;&gt;"","受理・許可済み",IF($K58&lt;&gt;"","提出済み（受理待ち）",IF($H58="","期限 未設定",IF(TODAY()&gt;$H58,"期限超過 "&amp;TEXT(TODAY()-$H58,"0")&amp;"日","提出まで "&amp;TEXT($H58-TODAY(),"0")&amp;"日"))))))</f>
        <v/>
      </c>
      <c r="N58" s="22"/>
      <c r="O58" s="29"/>
    </row>
    <row r="59" customFormat="false" ht="15" hidden="false" customHeight="false" outlineLevel="0" collapsed="false">
      <c r="A59" s="21" t="str">
        <f aca="false">IF($B59="","",COUNTA($B$8:$B59))</f>
        <v/>
      </c>
      <c r="B59" s="22"/>
      <c r="C59" s="22"/>
      <c r="D59" s="22"/>
      <c r="E59" s="23"/>
      <c r="F59" s="24"/>
      <c r="G59" s="25"/>
      <c r="H59" s="26" t="str">
        <f aca="false">IF($B59="","",IF($G59&lt;&gt;"",$G59,IF($E59="着工日",IF($H$3="","",$H$3+N($F59)),IF($E59="受電日",IF($J$3="","",$J$3+N($F59)),IF($E59="完成日",IF($L$3="","",$L$3+N($F59)),"")))))</f>
        <v/>
      </c>
      <c r="I59" s="27" t="str">
        <f aca="true">IF($H59="","",$H59-TODAY())</f>
        <v/>
      </c>
      <c r="J59" s="23"/>
      <c r="K59" s="25"/>
      <c r="L59" s="25"/>
      <c r="M59" s="28" t="str">
        <f aca="true">IF($B59="","",IF($J59="不要","対象外",IF($L59&lt;&gt;"","受理・許可済み",IF($K59&lt;&gt;"","提出済み（受理待ち）",IF($H59="","期限 未設定",IF(TODAY()&gt;$H59,"期限超過 "&amp;TEXT(TODAY()-$H59,"0")&amp;"日","提出まで "&amp;TEXT($H59-TODAY(),"0")&amp;"日"))))))</f>
        <v/>
      </c>
      <c r="N59" s="22"/>
      <c r="O59" s="29"/>
    </row>
    <row r="60" customFormat="false" ht="15" hidden="false" customHeight="false" outlineLevel="0" collapsed="false">
      <c r="A60" s="21" t="str">
        <f aca="false">IF($B60="","",COUNTA($B$8:$B60))</f>
        <v/>
      </c>
      <c r="B60" s="22"/>
      <c r="C60" s="22"/>
      <c r="D60" s="22"/>
      <c r="E60" s="23"/>
      <c r="F60" s="24"/>
      <c r="G60" s="25"/>
      <c r="H60" s="26" t="str">
        <f aca="false">IF($B60="","",IF($G60&lt;&gt;"",$G60,IF($E60="着工日",IF($H$3="","",$H$3+N($F60)),IF($E60="受電日",IF($J$3="","",$J$3+N($F60)),IF($E60="完成日",IF($L$3="","",$L$3+N($F60)),"")))))</f>
        <v/>
      </c>
      <c r="I60" s="27" t="str">
        <f aca="true">IF($H60="","",$H60-TODAY())</f>
        <v/>
      </c>
      <c r="J60" s="23"/>
      <c r="K60" s="25"/>
      <c r="L60" s="25"/>
      <c r="M60" s="28" t="str">
        <f aca="true">IF($B60="","",IF($J60="不要","対象外",IF($L60&lt;&gt;"","受理・許可済み",IF($K60&lt;&gt;"","提出済み（受理待ち）",IF($H60="","期限 未設定",IF(TODAY()&gt;$H60,"期限超過 "&amp;TEXT(TODAY()-$H60,"0")&amp;"日","提出まで "&amp;TEXT($H60-TODAY(),"0")&amp;"日"))))))</f>
        <v/>
      </c>
      <c r="N60" s="22"/>
      <c r="O60" s="29"/>
    </row>
    <row r="61" customFormat="false" ht="15" hidden="false" customHeight="false" outlineLevel="0" collapsed="false">
      <c r="A61" s="21" t="str">
        <f aca="false">IF($B61="","",COUNTA($B$8:$B61))</f>
        <v/>
      </c>
      <c r="B61" s="22"/>
      <c r="C61" s="22"/>
      <c r="D61" s="22"/>
      <c r="E61" s="23"/>
      <c r="F61" s="24"/>
      <c r="G61" s="25"/>
      <c r="H61" s="26" t="str">
        <f aca="false">IF($B61="","",IF($G61&lt;&gt;"",$G61,IF($E61="着工日",IF($H$3="","",$H$3+N($F61)),IF($E61="受電日",IF($J$3="","",$J$3+N($F61)),IF($E61="完成日",IF($L$3="","",$L$3+N($F61)),"")))))</f>
        <v/>
      </c>
      <c r="I61" s="27" t="str">
        <f aca="true">IF($H61="","",$H61-TODAY())</f>
        <v/>
      </c>
      <c r="J61" s="23"/>
      <c r="K61" s="25"/>
      <c r="L61" s="25"/>
      <c r="M61" s="28" t="str">
        <f aca="true">IF($B61="","",IF($J61="不要","対象外",IF($L61&lt;&gt;"","受理・許可済み",IF($K61&lt;&gt;"","提出済み（受理待ち）",IF($H61="","期限 未設定",IF(TODAY()&gt;$H61,"期限超過 "&amp;TEXT(TODAY()-$H61,"0")&amp;"日","提出まで "&amp;TEXT($H61-TODAY(),"0")&amp;"日"))))))</f>
        <v/>
      </c>
      <c r="N61" s="22"/>
      <c r="O61" s="29"/>
    </row>
    <row r="62" customFormat="false" ht="15" hidden="false" customHeight="false" outlineLevel="0" collapsed="false">
      <c r="A62" s="21" t="str">
        <f aca="false">IF($B62="","",COUNTA($B$8:$B62))</f>
        <v/>
      </c>
      <c r="B62" s="22"/>
      <c r="C62" s="22"/>
      <c r="D62" s="22"/>
      <c r="E62" s="23"/>
      <c r="F62" s="24"/>
      <c r="G62" s="25"/>
      <c r="H62" s="26" t="str">
        <f aca="false">IF($B62="","",IF($G62&lt;&gt;"",$G62,IF($E62="着工日",IF($H$3="","",$H$3+N($F62)),IF($E62="受電日",IF($J$3="","",$J$3+N($F62)),IF($E62="完成日",IF($L$3="","",$L$3+N($F62)),"")))))</f>
        <v/>
      </c>
      <c r="I62" s="27" t="str">
        <f aca="true">IF($H62="","",$H62-TODAY())</f>
        <v/>
      </c>
      <c r="J62" s="23"/>
      <c r="K62" s="25"/>
      <c r="L62" s="25"/>
      <c r="M62" s="28" t="str">
        <f aca="true">IF($B62="","",IF($J62="不要","対象外",IF($L62&lt;&gt;"","受理・許可済み",IF($K62&lt;&gt;"","提出済み（受理待ち）",IF($H62="","期限 未設定",IF(TODAY()&gt;$H62,"期限超過 "&amp;TEXT(TODAY()-$H62,"0")&amp;"日","提出まで "&amp;TEXT($H62-TODAY(),"0")&amp;"日"))))))</f>
        <v/>
      </c>
      <c r="N62" s="22"/>
      <c r="O62" s="29"/>
    </row>
    <row r="63" customFormat="false" ht="15" hidden="false" customHeight="false" outlineLevel="0" collapsed="false">
      <c r="A63" s="21" t="str">
        <f aca="false">IF($B63="","",COUNTA($B$8:$B63))</f>
        <v/>
      </c>
      <c r="B63" s="22"/>
      <c r="C63" s="22"/>
      <c r="D63" s="22"/>
      <c r="E63" s="23"/>
      <c r="F63" s="24"/>
      <c r="G63" s="25"/>
      <c r="H63" s="26" t="str">
        <f aca="false">IF($B63="","",IF($G63&lt;&gt;"",$G63,IF($E63="着工日",IF($H$3="","",$H$3+N($F63)),IF($E63="受電日",IF($J$3="","",$J$3+N($F63)),IF($E63="完成日",IF($L$3="","",$L$3+N($F63)),"")))))</f>
        <v/>
      </c>
      <c r="I63" s="27" t="str">
        <f aca="true">IF($H63="","",$H63-TODAY())</f>
        <v/>
      </c>
      <c r="J63" s="23"/>
      <c r="K63" s="25"/>
      <c r="L63" s="25"/>
      <c r="M63" s="28" t="str">
        <f aca="true">IF($B63="","",IF($J63="不要","対象外",IF($L63&lt;&gt;"","受理・許可済み",IF($K63&lt;&gt;"","提出済み（受理待ち）",IF($H63="","期限 未設定",IF(TODAY()&gt;$H63,"期限超過 "&amp;TEXT(TODAY()-$H63,"0")&amp;"日","提出まで "&amp;TEXT($H63-TODAY(),"0")&amp;"日"))))))</f>
        <v/>
      </c>
      <c r="N63" s="22"/>
      <c r="O63" s="29"/>
    </row>
    <row r="64" customFormat="false" ht="15" hidden="false" customHeight="false" outlineLevel="0" collapsed="false">
      <c r="A64" s="21" t="str">
        <f aca="false">IF($B64="","",COUNTA($B$8:$B64))</f>
        <v/>
      </c>
      <c r="B64" s="22"/>
      <c r="C64" s="22"/>
      <c r="D64" s="22"/>
      <c r="E64" s="23"/>
      <c r="F64" s="24"/>
      <c r="G64" s="25"/>
      <c r="H64" s="26" t="str">
        <f aca="false">IF($B64="","",IF($G64&lt;&gt;"",$G64,IF($E64="着工日",IF($H$3="","",$H$3+N($F64)),IF($E64="受電日",IF($J$3="","",$J$3+N($F64)),IF($E64="完成日",IF($L$3="","",$L$3+N($F64)),"")))))</f>
        <v/>
      </c>
      <c r="I64" s="27" t="str">
        <f aca="true">IF($H64="","",$H64-TODAY())</f>
        <v/>
      </c>
      <c r="J64" s="23"/>
      <c r="K64" s="25"/>
      <c r="L64" s="25"/>
      <c r="M64" s="28" t="str">
        <f aca="true">IF($B64="","",IF($J64="不要","対象外",IF($L64&lt;&gt;"","受理・許可済み",IF($K64&lt;&gt;"","提出済み（受理待ち）",IF($H64="","期限 未設定",IF(TODAY()&gt;$H64,"期限超過 "&amp;TEXT(TODAY()-$H64,"0")&amp;"日","提出まで "&amp;TEXT($H64-TODAY(),"0")&amp;"日"))))))</f>
        <v/>
      </c>
      <c r="N64" s="22"/>
      <c r="O64" s="29"/>
    </row>
    <row r="65" customFormat="false" ht="15" hidden="false" customHeight="false" outlineLevel="0" collapsed="false">
      <c r="A65" s="21" t="str">
        <f aca="false">IF($B65="","",COUNTA($B$8:$B65))</f>
        <v/>
      </c>
      <c r="B65" s="22"/>
      <c r="C65" s="22"/>
      <c r="D65" s="22"/>
      <c r="E65" s="23"/>
      <c r="F65" s="24"/>
      <c r="G65" s="25"/>
      <c r="H65" s="26" t="str">
        <f aca="false">IF($B65="","",IF($G65&lt;&gt;"",$G65,IF($E65="着工日",IF($H$3="","",$H$3+N($F65)),IF($E65="受電日",IF($J$3="","",$J$3+N($F65)),IF($E65="完成日",IF($L$3="","",$L$3+N($F65)),"")))))</f>
        <v/>
      </c>
      <c r="I65" s="27" t="str">
        <f aca="true">IF($H65="","",$H65-TODAY())</f>
        <v/>
      </c>
      <c r="J65" s="23"/>
      <c r="K65" s="25"/>
      <c r="L65" s="25"/>
      <c r="M65" s="28" t="str">
        <f aca="true">IF($B65="","",IF($J65="不要","対象外",IF($L65&lt;&gt;"","受理・許可済み",IF($K65&lt;&gt;"","提出済み（受理待ち）",IF($H65="","期限 未設定",IF(TODAY()&gt;$H65,"期限超過 "&amp;TEXT(TODAY()-$H65,"0")&amp;"日","提出まで "&amp;TEXT($H65-TODAY(),"0")&amp;"日"))))))</f>
        <v/>
      </c>
      <c r="N65" s="22"/>
      <c r="O65" s="29"/>
    </row>
    <row r="66" customFormat="false" ht="15" hidden="false" customHeight="false" outlineLevel="0" collapsed="false">
      <c r="A66" s="21" t="str">
        <f aca="false">IF($B66="","",COUNTA($B$8:$B66))</f>
        <v/>
      </c>
      <c r="B66" s="22"/>
      <c r="C66" s="22"/>
      <c r="D66" s="22"/>
      <c r="E66" s="23"/>
      <c r="F66" s="24"/>
      <c r="G66" s="25"/>
      <c r="H66" s="26" t="str">
        <f aca="false">IF($B66="","",IF($G66&lt;&gt;"",$G66,IF($E66="着工日",IF($H$3="","",$H$3+N($F66)),IF($E66="受電日",IF($J$3="","",$J$3+N($F66)),IF($E66="完成日",IF($L$3="","",$L$3+N($F66)),"")))))</f>
        <v/>
      </c>
      <c r="I66" s="27" t="str">
        <f aca="true">IF($H66="","",$H66-TODAY())</f>
        <v/>
      </c>
      <c r="J66" s="23"/>
      <c r="K66" s="25"/>
      <c r="L66" s="25"/>
      <c r="M66" s="28" t="str">
        <f aca="true">IF($B66="","",IF($J66="不要","対象外",IF($L66&lt;&gt;"","受理・許可済み",IF($K66&lt;&gt;"","提出済み（受理待ち）",IF($H66="","期限 未設定",IF(TODAY()&gt;$H66,"期限超過 "&amp;TEXT(TODAY()-$H66,"0")&amp;"日","提出まで "&amp;TEXT($H66-TODAY(),"0")&amp;"日"))))))</f>
        <v/>
      </c>
      <c r="N66" s="22"/>
      <c r="O66" s="29"/>
    </row>
    <row r="67" customFormat="false" ht="15" hidden="false" customHeight="false" outlineLevel="0" collapsed="false">
      <c r="A67" s="21" t="str">
        <f aca="false">IF($B67="","",COUNTA($B$8:$B67))</f>
        <v/>
      </c>
      <c r="B67" s="22"/>
      <c r="C67" s="22"/>
      <c r="D67" s="22"/>
      <c r="E67" s="23"/>
      <c r="F67" s="24"/>
      <c r="G67" s="25"/>
      <c r="H67" s="26" t="str">
        <f aca="false">IF($B67="","",IF($G67&lt;&gt;"",$G67,IF($E67="着工日",IF($H$3="","",$H$3+N($F67)),IF($E67="受電日",IF($J$3="","",$J$3+N($F67)),IF($E67="完成日",IF($L$3="","",$L$3+N($F67)),"")))))</f>
        <v/>
      </c>
      <c r="I67" s="27" t="str">
        <f aca="true">IF($H67="","",$H67-TODAY())</f>
        <v/>
      </c>
      <c r="J67" s="23"/>
      <c r="K67" s="25"/>
      <c r="L67" s="25"/>
      <c r="M67" s="28" t="str">
        <f aca="true">IF($B67="","",IF($J67="不要","対象外",IF($L67&lt;&gt;"","受理・許可済み",IF($K67&lt;&gt;"","提出済み（受理待ち）",IF($H67="","期限 未設定",IF(TODAY()&gt;$H67,"期限超過 "&amp;TEXT(TODAY()-$H67,"0")&amp;"日","提出まで "&amp;TEXT($H67-TODAY(),"0")&amp;"日"))))))</f>
        <v/>
      </c>
      <c r="N67" s="22"/>
      <c r="O67" s="29"/>
    </row>
    <row r="68" customFormat="false" ht="15" hidden="false" customHeight="false" outlineLevel="0" collapsed="false">
      <c r="A68" s="21" t="str">
        <f aca="false">IF($B68="","",COUNTA($B$8:$B68))</f>
        <v/>
      </c>
      <c r="B68" s="22"/>
      <c r="C68" s="22"/>
      <c r="D68" s="22"/>
      <c r="E68" s="23"/>
      <c r="F68" s="24"/>
      <c r="G68" s="25"/>
      <c r="H68" s="26" t="str">
        <f aca="false">IF($B68="","",IF($G68&lt;&gt;"",$G68,IF($E68="着工日",IF($H$3="","",$H$3+N($F68)),IF($E68="受電日",IF($J$3="","",$J$3+N($F68)),IF($E68="完成日",IF($L$3="","",$L$3+N($F68)),"")))))</f>
        <v/>
      </c>
      <c r="I68" s="27" t="str">
        <f aca="true">IF($H68="","",$H68-TODAY())</f>
        <v/>
      </c>
      <c r="J68" s="23"/>
      <c r="K68" s="25"/>
      <c r="L68" s="25"/>
      <c r="M68" s="28" t="str">
        <f aca="true">IF($B68="","",IF($J68="不要","対象外",IF($L68&lt;&gt;"","受理・許可済み",IF($K68&lt;&gt;"","提出済み（受理待ち）",IF($H68="","期限 未設定",IF(TODAY()&gt;$H68,"期限超過 "&amp;TEXT(TODAY()-$H68,"0")&amp;"日","提出まで "&amp;TEXT($H68-TODAY(),"0")&amp;"日"))))))</f>
        <v/>
      </c>
      <c r="N68" s="22"/>
      <c r="O68" s="29"/>
    </row>
    <row r="69" customFormat="false" ht="15" hidden="false" customHeight="false" outlineLevel="0" collapsed="false">
      <c r="A69" s="21" t="str">
        <f aca="false">IF($B69="","",COUNTA($B$8:$B69))</f>
        <v/>
      </c>
      <c r="B69" s="22"/>
      <c r="C69" s="22"/>
      <c r="D69" s="22"/>
      <c r="E69" s="23"/>
      <c r="F69" s="24"/>
      <c r="G69" s="25"/>
      <c r="H69" s="26" t="str">
        <f aca="false">IF($B69="","",IF($G69&lt;&gt;"",$G69,IF($E69="着工日",IF($H$3="","",$H$3+N($F69)),IF($E69="受電日",IF($J$3="","",$J$3+N($F69)),IF($E69="完成日",IF($L$3="","",$L$3+N($F69)),"")))))</f>
        <v/>
      </c>
      <c r="I69" s="27" t="str">
        <f aca="true">IF($H69="","",$H69-TODAY())</f>
        <v/>
      </c>
      <c r="J69" s="23"/>
      <c r="K69" s="25"/>
      <c r="L69" s="25"/>
      <c r="M69" s="28" t="str">
        <f aca="true">IF($B69="","",IF($J69="不要","対象外",IF($L69&lt;&gt;"","受理・許可済み",IF($K69&lt;&gt;"","提出済み（受理待ち）",IF($H69="","期限 未設定",IF(TODAY()&gt;$H69,"期限超過 "&amp;TEXT(TODAY()-$H69,"0")&amp;"日","提出まで "&amp;TEXT($H69-TODAY(),"0")&amp;"日"))))))</f>
        <v/>
      </c>
      <c r="N69" s="22"/>
      <c r="O69" s="29"/>
    </row>
    <row r="70" customFormat="false" ht="15" hidden="false" customHeight="false" outlineLevel="0" collapsed="false">
      <c r="A70" s="21" t="str">
        <f aca="false">IF($B70="","",COUNTA($B$8:$B70))</f>
        <v/>
      </c>
      <c r="B70" s="22"/>
      <c r="C70" s="22"/>
      <c r="D70" s="22"/>
      <c r="E70" s="23"/>
      <c r="F70" s="24"/>
      <c r="G70" s="25"/>
      <c r="H70" s="26" t="str">
        <f aca="false">IF($B70="","",IF($G70&lt;&gt;"",$G70,IF($E70="着工日",IF($H$3="","",$H$3+N($F70)),IF($E70="受電日",IF($J$3="","",$J$3+N($F70)),IF($E70="完成日",IF($L$3="","",$L$3+N($F70)),"")))))</f>
        <v/>
      </c>
      <c r="I70" s="27" t="str">
        <f aca="true">IF($H70="","",$H70-TODAY())</f>
        <v/>
      </c>
      <c r="J70" s="23"/>
      <c r="K70" s="25"/>
      <c r="L70" s="25"/>
      <c r="M70" s="28" t="str">
        <f aca="true">IF($B70="","",IF($J70="不要","対象外",IF($L70&lt;&gt;"","受理・許可済み",IF($K70&lt;&gt;"","提出済み（受理待ち）",IF($H70="","期限 未設定",IF(TODAY()&gt;$H70,"期限超過 "&amp;TEXT(TODAY()-$H70,"0")&amp;"日","提出まで "&amp;TEXT($H70-TODAY(),"0")&amp;"日"))))))</f>
        <v/>
      </c>
      <c r="N70" s="22"/>
      <c r="O70" s="29"/>
    </row>
    <row r="71" customFormat="false" ht="15" hidden="false" customHeight="false" outlineLevel="0" collapsed="false">
      <c r="A71" s="21" t="str">
        <f aca="false">IF($B71="","",COUNTA($B$8:$B71))</f>
        <v/>
      </c>
      <c r="B71" s="22"/>
      <c r="C71" s="22"/>
      <c r="D71" s="22"/>
      <c r="E71" s="23"/>
      <c r="F71" s="24"/>
      <c r="G71" s="25"/>
      <c r="H71" s="26" t="str">
        <f aca="false">IF($B71="","",IF($G71&lt;&gt;"",$G71,IF($E71="着工日",IF($H$3="","",$H$3+N($F71)),IF($E71="受電日",IF($J$3="","",$J$3+N($F71)),IF($E71="完成日",IF($L$3="","",$L$3+N($F71)),"")))))</f>
        <v/>
      </c>
      <c r="I71" s="27" t="str">
        <f aca="true">IF($H71="","",$H71-TODAY())</f>
        <v/>
      </c>
      <c r="J71" s="23"/>
      <c r="K71" s="25"/>
      <c r="L71" s="25"/>
      <c r="M71" s="28" t="str">
        <f aca="true">IF($B71="","",IF($J71="不要","対象外",IF($L71&lt;&gt;"","受理・許可済み",IF($K71&lt;&gt;"","提出済み（受理待ち）",IF($H71="","期限 未設定",IF(TODAY()&gt;$H71,"期限超過 "&amp;TEXT(TODAY()-$H71,"0")&amp;"日","提出まで "&amp;TEXT($H71-TODAY(),"0")&amp;"日"))))))</f>
        <v/>
      </c>
      <c r="N71" s="22"/>
      <c r="O71" s="29"/>
    </row>
    <row r="72" customFormat="false" ht="15" hidden="false" customHeight="false" outlineLevel="0" collapsed="false">
      <c r="A72" s="21" t="str">
        <f aca="false">IF($B72="","",COUNTA($B$8:$B72))</f>
        <v/>
      </c>
      <c r="B72" s="22"/>
      <c r="C72" s="22"/>
      <c r="D72" s="22"/>
      <c r="E72" s="23"/>
      <c r="F72" s="24"/>
      <c r="G72" s="25"/>
      <c r="H72" s="26" t="str">
        <f aca="false">IF($B72="","",IF($G72&lt;&gt;"",$G72,IF($E72="着工日",IF($H$3="","",$H$3+N($F72)),IF($E72="受電日",IF($J$3="","",$J$3+N($F72)),IF($E72="完成日",IF($L$3="","",$L$3+N($F72)),"")))))</f>
        <v/>
      </c>
      <c r="I72" s="27" t="str">
        <f aca="true">IF($H72="","",$H72-TODAY())</f>
        <v/>
      </c>
      <c r="J72" s="23"/>
      <c r="K72" s="25"/>
      <c r="L72" s="25"/>
      <c r="M72" s="28" t="str">
        <f aca="true">IF($B72="","",IF($J72="不要","対象外",IF($L72&lt;&gt;"","受理・許可済み",IF($K72&lt;&gt;"","提出済み（受理待ち）",IF($H72="","期限 未設定",IF(TODAY()&gt;$H72,"期限超過 "&amp;TEXT(TODAY()-$H72,"0")&amp;"日","提出まで "&amp;TEXT($H72-TODAY(),"0")&amp;"日"))))))</f>
        <v/>
      </c>
      <c r="N72" s="22"/>
      <c r="O72" s="29"/>
    </row>
    <row r="73" customFormat="false" ht="15" hidden="false" customHeight="false" outlineLevel="0" collapsed="false">
      <c r="A73" s="21" t="str">
        <f aca="false">IF($B73="","",COUNTA($B$8:$B73))</f>
        <v/>
      </c>
      <c r="B73" s="22"/>
      <c r="C73" s="22"/>
      <c r="D73" s="22"/>
      <c r="E73" s="23"/>
      <c r="F73" s="24"/>
      <c r="G73" s="25"/>
      <c r="H73" s="26" t="str">
        <f aca="false">IF($B73="","",IF($G73&lt;&gt;"",$G73,IF($E73="着工日",IF($H$3="","",$H$3+N($F73)),IF($E73="受電日",IF($J$3="","",$J$3+N($F73)),IF($E73="完成日",IF($L$3="","",$L$3+N($F73)),"")))))</f>
        <v/>
      </c>
      <c r="I73" s="27" t="str">
        <f aca="true">IF($H73="","",$H73-TODAY())</f>
        <v/>
      </c>
      <c r="J73" s="23"/>
      <c r="K73" s="25"/>
      <c r="L73" s="25"/>
      <c r="M73" s="28" t="str">
        <f aca="true">IF($B73="","",IF($J73="不要","対象外",IF($L73&lt;&gt;"","受理・許可済み",IF($K73&lt;&gt;"","提出済み（受理待ち）",IF($H73="","期限 未設定",IF(TODAY()&gt;$H73,"期限超過 "&amp;TEXT(TODAY()-$H73,"0")&amp;"日","提出まで "&amp;TEXT($H73-TODAY(),"0")&amp;"日"))))))</f>
        <v/>
      </c>
      <c r="N73" s="22"/>
      <c r="O73" s="29"/>
    </row>
    <row r="74" customFormat="false" ht="15" hidden="false" customHeight="false" outlineLevel="0" collapsed="false">
      <c r="A74" s="21" t="str">
        <f aca="false">IF($B74="","",COUNTA($B$8:$B74))</f>
        <v/>
      </c>
      <c r="B74" s="22"/>
      <c r="C74" s="22"/>
      <c r="D74" s="22"/>
      <c r="E74" s="23"/>
      <c r="F74" s="24"/>
      <c r="G74" s="25"/>
      <c r="H74" s="26" t="str">
        <f aca="false">IF($B74="","",IF($G74&lt;&gt;"",$G74,IF($E74="着工日",IF($H$3="","",$H$3+N($F74)),IF($E74="受電日",IF($J$3="","",$J$3+N($F74)),IF($E74="完成日",IF($L$3="","",$L$3+N($F74)),"")))))</f>
        <v/>
      </c>
      <c r="I74" s="27" t="str">
        <f aca="true">IF($H74="","",$H74-TODAY())</f>
        <v/>
      </c>
      <c r="J74" s="23"/>
      <c r="K74" s="25"/>
      <c r="L74" s="25"/>
      <c r="M74" s="28" t="str">
        <f aca="true">IF($B74="","",IF($J74="不要","対象外",IF($L74&lt;&gt;"","受理・許可済み",IF($K74&lt;&gt;"","提出済み（受理待ち）",IF($H74="","期限 未設定",IF(TODAY()&gt;$H74,"期限超過 "&amp;TEXT(TODAY()-$H74,"0")&amp;"日","提出まで "&amp;TEXT($H74-TODAY(),"0")&amp;"日"))))))</f>
        <v/>
      </c>
      <c r="N74" s="22"/>
      <c r="O74" s="29"/>
    </row>
    <row r="75" customFormat="false" ht="15" hidden="false" customHeight="false" outlineLevel="0" collapsed="false">
      <c r="A75" s="21" t="str">
        <f aca="false">IF($B75="","",COUNTA($B$8:$B75))</f>
        <v/>
      </c>
      <c r="B75" s="22"/>
      <c r="C75" s="22"/>
      <c r="D75" s="22"/>
      <c r="E75" s="23"/>
      <c r="F75" s="24"/>
      <c r="G75" s="25"/>
      <c r="H75" s="26" t="str">
        <f aca="false">IF($B75="","",IF($G75&lt;&gt;"",$G75,IF($E75="着工日",IF($H$3="","",$H$3+N($F75)),IF($E75="受電日",IF($J$3="","",$J$3+N($F75)),IF($E75="完成日",IF($L$3="","",$L$3+N($F75)),"")))))</f>
        <v/>
      </c>
      <c r="I75" s="27" t="str">
        <f aca="true">IF($H75="","",$H75-TODAY())</f>
        <v/>
      </c>
      <c r="J75" s="23"/>
      <c r="K75" s="25"/>
      <c r="L75" s="25"/>
      <c r="M75" s="28" t="str">
        <f aca="true">IF($B75="","",IF($J75="不要","対象外",IF($L75&lt;&gt;"","受理・許可済み",IF($K75&lt;&gt;"","提出済み（受理待ち）",IF($H75="","期限 未設定",IF(TODAY()&gt;$H75,"期限超過 "&amp;TEXT(TODAY()-$H75,"0")&amp;"日","提出まで "&amp;TEXT($H75-TODAY(),"0")&amp;"日"))))))</f>
        <v/>
      </c>
      <c r="N75" s="22"/>
      <c r="O75" s="29"/>
    </row>
    <row r="76" customFormat="false" ht="15" hidden="false" customHeight="false" outlineLevel="0" collapsed="false">
      <c r="A76" s="21" t="str">
        <f aca="false">IF($B76="","",COUNTA($B$8:$B76))</f>
        <v/>
      </c>
      <c r="B76" s="22"/>
      <c r="C76" s="22"/>
      <c r="D76" s="22"/>
      <c r="E76" s="23"/>
      <c r="F76" s="24"/>
      <c r="G76" s="25"/>
      <c r="H76" s="26" t="str">
        <f aca="false">IF($B76="","",IF($G76&lt;&gt;"",$G76,IF($E76="着工日",IF($H$3="","",$H$3+N($F76)),IF($E76="受電日",IF($J$3="","",$J$3+N($F76)),IF($E76="完成日",IF($L$3="","",$L$3+N($F76)),"")))))</f>
        <v/>
      </c>
      <c r="I76" s="27" t="str">
        <f aca="true">IF($H76="","",$H76-TODAY())</f>
        <v/>
      </c>
      <c r="J76" s="23"/>
      <c r="K76" s="25"/>
      <c r="L76" s="25"/>
      <c r="M76" s="28" t="str">
        <f aca="true">IF($B76="","",IF($J76="不要","対象外",IF($L76&lt;&gt;"","受理・許可済み",IF($K76&lt;&gt;"","提出済み（受理待ち）",IF($H76="","期限 未設定",IF(TODAY()&gt;$H76,"期限超過 "&amp;TEXT(TODAY()-$H76,"0")&amp;"日","提出まで "&amp;TEXT($H76-TODAY(),"0")&amp;"日"))))))</f>
        <v/>
      </c>
      <c r="N76" s="22"/>
      <c r="O76" s="29"/>
    </row>
    <row r="77" customFormat="false" ht="15" hidden="false" customHeight="false" outlineLevel="0" collapsed="false">
      <c r="A77" s="21" t="str">
        <f aca="false">IF($B77="","",COUNTA($B$8:$B77))</f>
        <v/>
      </c>
      <c r="B77" s="22"/>
      <c r="C77" s="22"/>
      <c r="D77" s="22"/>
      <c r="E77" s="23"/>
      <c r="F77" s="24"/>
      <c r="G77" s="25"/>
      <c r="H77" s="26" t="str">
        <f aca="false">IF($B77="","",IF($G77&lt;&gt;"",$G77,IF($E77="着工日",IF($H$3="","",$H$3+N($F77)),IF($E77="受電日",IF($J$3="","",$J$3+N($F77)),IF($E77="完成日",IF($L$3="","",$L$3+N($F77)),"")))))</f>
        <v/>
      </c>
      <c r="I77" s="27" t="str">
        <f aca="true">IF($H77="","",$H77-TODAY())</f>
        <v/>
      </c>
      <c r="J77" s="23"/>
      <c r="K77" s="25"/>
      <c r="L77" s="25"/>
      <c r="M77" s="28" t="str">
        <f aca="true">IF($B77="","",IF($J77="不要","対象外",IF($L77&lt;&gt;"","受理・許可済み",IF($K77&lt;&gt;"","提出済み（受理待ち）",IF($H77="","期限 未設定",IF(TODAY()&gt;$H77,"期限超過 "&amp;TEXT(TODAY()-$H77,"0")&amp;"日","提出まで "&amp;TEXT($H77-TODAY(),"0")&amp;"日"))))))</f>
        <v/>
      </c>
      <c r="N77" s="22"/>
      <c r="O77" s="29"/>
    </row>
    <row r="78" customFormat="false" ht="15" hidden="false" customHeight="false" outlineLevel="0" collapsed="false">
      <c r="A78" s="21" t="str">
        <f aca="false">IF($B78="","",COUNTA($B$8:$B78))</f>
        <v/>
      </c>
      <c r="B78" s="22"/>
      <c r="C78" s="22"/>
      <c r="D78" s="22"/>
      <c r="E78" s="23"/>
      <c r="F78" s="24"/>
      <c r="G78" s="25"/>
      <c r="H78" s="26" t="str">
        <f aca="false">IF($B78="","",IF($G78&lt;&gt;"",$G78,IF($E78="着工日",IF($H$3="","",$H$3+N($F78)),IF($E78="受電日",IF($J$3="","",$J$3+N($F78)),IF($E78="完成日",IF($L$3="","",$L$3+N($F78)),"")))))</f>
        <v/>
      </c>
      <c r="I78" s="27" t="str">
        <f aca="true">IF($H78="","",$H78-TODAY())</f>
        <v/>
      </c>
      <c r="J78" s="23"/>
      <c r="K78" s="25"/>
      <c r="L78" s="25"/>
      <c r="M78" s="28" t="str">
        <f aca="true">IF($B78="","",IF($J78="不要","対象外",IF($L78&lt;&gt;"","受理・許可済み",IF($K78&lt;&gt;"","提出済み（受理待ち）",IF($H78="","期限 未設定",IF(TODAY()&gt;$H78,"期限超過 "&amp;TEXT(TODAY()-$H78,"0")&amp;"日","提出まで "&amp;TEXT($H78-TODAY(),"0")&amp;"日"))))))</f>
        <v/>
      </c>
      <c r="N78" s="22"/>
      <c r="O78" s="29"/>
    </row>
    <row r="79" customFormat="false" ht="15" hidden="false" customHeight="false" outlineLevel="0" collapsed="false">
      <c r="A79" s="21" t="str">
        <f aca="false">IF($B79="","",COUNTA($B$8:$B79))</f>
        <v/>
      </c>
      <c r="B79" s="22"/>
      <c r="C79" s="22"/>
      <c r="D79" s="22"/>
      <c r="E79" s="23"/>
      <c r="F79" s="24"/>
      <c r="G79" s="25"/>
      <c r="H79" s="26" t="str">
        <f aca="false">IF($B79="","",IF($G79&lt;&gt;"",$G79,IF($E79="着工日",IF($H$3="","",$H$3+N($F79)),IF($E79="受電日",IF($J$3="","",$J$3+N($F79)),IF($E79="完成日",IF($L$3="","",$L$3+N($F79)),"")))))</f>
        <v/>
      </c>
      <c r="I79" s="27" t="str">
        <f aca="true">IF($H79="","",$H79-TODAY())</f>
        <v/>
      </c>
      <c r="J79" s="23"/>
      <c r="K79" s="25"/>
      <c r="L79" s="25"/>
      <c r="M79" s="28" t="str">
        <f aca="true">IF($B79="","",IF($J79="不要","対象外",IF($L79&lt;&gt;"","受理・許可済み",IF($K79&lt;&gt;"","提出済み（受理待ち）",IF($H79="","期限 未設定",IF(TODAY()&gt;$H79,"期限超過 "&amp;TEXT(TODAY()-$H79,"0")&amp;"日","提出まで "&amp;TEXT($H79-TODAY(),"0")&amp;"日"))))))</f>
        <v/>
      </c>
      <c r="N79" s="22"/>
      <c r="O79" s="29"/>
    </row>
    <row r="80" customFormat="false" ht="15" hidden="false" customHeight="false" outlineLevel="0" collapsed="false">
      <c r="A80" s="21" t="str">
        <f aca="false">IF($B80="","",COUNTA($B$8:$B80))</f>
        <v/>
      </c>
      <c r="B80" s="22"/>
      <c r="C80" s="22"/>
      <c r="D80" s="22"/>
      <c r="E80" s="23"/>
      <c r="F80" s="24"/>
      <c r="G80" s="25"/>
      <c r="H80" s="26" t="str">
        <f aca="false">IF($B80="","",IF($G80&lt;&gt;"",$G80,IF($E80="着工日",IF($H$3="","",$H$3+N($F80)),IF($E80="受電日",IF($J$3="","",$J$3+N($F80)),IF($E80="完成日",IF($L$3="","",$L$3+N($F80)),"")))))</f>
        <v/>
      </c>
      <c r="I80" s="27" t="str">
        <f aca="true">IF($H80="","",$H80-TODAY())</f>
        <v/>
      </c>
      <c r="J80" s="23"/>
      <c r="K80" s="25"/>
      <c r="L80" s="25"/>
      <c r="M80" s="28" t="str">
        <f aca="true">IF($B80="","",IF($J80="不要","対象外",IF($L80&lt;&gt;"","受理・許可済み",IF($K80&lt;&gt;"","提出済み（受理待ち）",IF($H80="","期限 未設定",IF(TODAY()&gt;$H80,"期限超過 "&amp;TEXT(TODAY()-$H80,"0")&amp;"日","提出まで "&amp;TEXT($H80-TODAY(),"0")&amp;"日"))))))</f>
        <v/>
      </c>
      <c r="N80" s="22"/>
      <c r="O80" s="29"/>
    </row>
    <row r="81" customFormat="false" ht="15" hidden="false" customHeight="false" outlineLevel="0" collapsed="false">
      <c r="A81" s="21" t="str">
        <f aca="false">IF($B81="","",COUNTA($B$8:$B81))</f>
        <v/>
      </c>
      <c r="B81" s="22"/>
      <c r="C81" s="22"/>
      <c r="D81" s="22"/>
      <c r="E81" s="23"/>
      <c r="F81" s="24"/>
      <c r="G81" s="25"/>
      <c r="H81" s="26" t="str">
        <f aca="false">IF($B81="","",IF($G81&lt;&gt;"",$G81,IF($E81="着工日",IF($H$3="","",$H$3+N($F81)),IF($E81="受電日",IF($J$3="","",$J$3+N($F81)),IF($E81="完成日",IF($L$3="","",$L$3+N($F81)),"")))))</f>
        <v/>
      </c>
      <c r="I81" s="27" t="str">
        <f aca="true">IF($H81="","",$H81-TODAY())</f>
        <v/>
      </c>
      <c r="J81" s="23"/>
      <c r="K81" s="25"/>
      <c r="L81" s="25"/>
      <c r="M81" s="28" t="str">
        <f aca="true">IF($B81="","",IF($J81="不要","対象外",IF($L81&lt;&gt;"","受理・許可済み",IF($K81&lt;&gt;"","提出済み（受理待ち）",IF($H81="","期限 未設定",IF(TODAY()&gt;$H81,"期限超過 "&amp;TEXT(TODAY()-$H81,"0")&amp;"日","提出まで "&amp;TEXT($H81-TODAY(),"0")&amp;"日"))))))</f>
        <v/>
      </c>
      <c r="N81" s="22"/>
      <c r="O81" s="29"/>
    </row>
    <row r="82" customFormat="false" ht="15" hidden="false" customHeight="false" outlineLevel="0" collapsed="false">
      <c r="A82" s="21" t="str">
        <f aca="false">IF($B82="","",COUNTA($B$8:$B82))</f>
        <v/>
      </c>
      <c r="B82" s="22"/>
      <c r="C82" s="22"/>
      <c r="D82" s="22"/>
      <c r="E82" s="23"/>
      <c r="F82" s="24"/>
      <c r="G82" s="25"/>
      <c r="H82" s="26" t="str">
        <f aca="false">IF($B82="","",IF($G82&lt;&gt;"",$G82,IF($E82="着工日",IF($H$3="","",$H$3+N($F82)),IF($E82="受電日",IF($J$3="","",$J$3+N($F82)),IF($E82="完成日",IF($L$3="","",$L$3+N($F82)),"")))))</f>
        <v/>
      </c>
      <c r="I82" s="27" t="str">
        <f aca="true">IF($H82="","",$H82-TODAY())</f>
        <v/>
      </c>
      <c r="J82" s="23"/>
      <c r="K82" s="25"/>
      <c r="L82" s="25"/>
      <c r="M82" s="28" t="str">
        <f aca="true">IF($B82="","",IF($J82="不要","対象外",IF($L82&lt;&gt;"","受理・許可済み",IF($K82&lt;&gt;"","提出済み（受理待ち）",IF($H82="","期限 未設定",IF(TODAY()&gt;$H82,"期限超過 "&amp;TEXT(TODAY()-$H82,"0")&amp;"日","提出まで "&amp;TEXT($H82-TODAY(),"0")&amp;"日"))))))</f>
        <v/>
      </c>
      <c r="N82" s="22"/>
      <c r="O82" s="29"/>
    </row>
    <row r="83" customFormat="false" ht="15" hidden="false" customHeight="false" outlineLevel="0" collapsed="false">
      <c r="A83" s="21" t="str">
        <f aca="false">IF($B83="","",COUNTA($B$8:$B83))</f>
        <v/>
      </c>
      <c r="B83" s="22"/>
      <c r="C83" s="22"/>
      <c r="D83" s="22"/>
      <c r="E83" s="23"/>
      <c r="F83" s="24"/>
      <c r="G83" s="25"/>
      <c r="H83" s="26" t="str">
        <f aca="false">IF($B83="","",IF($G83&lt;&gt;"",$G83,IF($E83="着工日",IF($H$3="","",$H$3+N($F83)),IF($E83="受電日",IF($J$3="","",$J$3+N($F83)),IF($E83="完成日",IF($L$3="","",$L$3+N($F83)),"")))))</f>
        <v/>
      </c>
      <c r="I83" s="27" t="str">
        <f aca="true">IF($H83="","",$H83-TODAY())</f>
        <v/>
      </c>
      <c r="J83" s="23"/>
      <c r="K83" s="25"/>
      <c r="L83" s="25"/>
      <c r="M83" s="28" t="str">
        <f aca="true">IF($B83="","",IF($J83="不要","対象外",IF($L83&lt;&gt;"","受理・許可済み",IF($K83&lt;&gt;"","提出済み（受理待ち）",IF($H83="","期限 未設定",IF(TODAY()&gt;$H83,"期限超過 "&amp;TEXT(TODAY()-$H83,"0")&amp;"日","提出まで "&amp;TEXT($H83-TODAY(),"0")&amp;"日"))))))</f>
        <v/>
      </c>
      <c r="N83" s="22"/>
      <c r="O83" s="29"/>
    </row>
    <row r="84" customFormat="false" ht="15" hidden="false" customHeight="false" outlineLevel="0" collapsed="false">
      <c r="A84" s="21" t="str">
        <f aca="false">IF($B84="","",COUNTA($B$8:$B84))</f>
        <v/>
      </c>
      <c r="B84" s="22"/>
      <c r="C84" s="22"/>
      <c r="D84" s="22"/>
      <c r="E84" s="23"/>
      <c r="F84" s="24"/>
      <c r="G84" s="25"/>
      <c r="H84" s="26" t="str">
        <f aca="false">IF($B84="","",IF($G84&lt;&gt;"",$G84,IF($E84="着工日",IF($H$3="","",$H$3+N($F84)),IF($E84="受電日",IF($J$3="","",$J$3+N($F84)),IF($E84="完成日",IF($L$3="","",$L$3+N($F84)),"")))))</f>
        <v/>
      </c>
      <c r="I84" s="27" t="str">
        <f aca="true">IF($H84="","",$H84-TODAY())</f>
        <v/>
      </c>
      <c r="J84" s="23"/>
      <c r="K84" s="25"/>
      <c r="L84" s="25"/>
      <c r="M84" s="28" t="str">
        <f aca="true">IF($B84="","",IF($J84="不要","対象外",IF($L84&lt;&gt;"","受理・許可済み",IF($K84&lt;&gt;"","提出済み（受理待ち）",IF($H84="","期限 未設定",IF(TODAY()&gt;$H84,"期限超過 "&amp;TEXT(TODAY()-$H84,"0")&amp;"日","提出まで "&amp;TEXT($H84-TODAY(),"0")&amp;"日"))))))</f>
        <v/>
      </c>
      <c r="N84" s="22"/>
      <c r="O84" s="29"/>
    </row>
    <row r="85" customFormat="false" ht="15" hidden="false" customHeight="false" outlineLevel="0" collapsed="false">
      <c r="A85" s="21" t="str">
        <f aca="false">IF($B85="","",COUNTA($B$8:$B85))</f>
        <v/>
      </c>
      <c r="B85" s="22"/>
      <c r="C85" s="22"/>
      <c r="D85" s="22"/>
      <c r="E85" s="23"/>
      <c r="F85" s="24"/>
      <c r="G85" s="25"/>
      <c r="H85" s="26" t="str">
        <f aca="false">IF($B85="","",IF($G85&lt;&gt;"",$G85,IF($E85="着工日",IF($H$3="","",$H$3+N($F85)),IF($E85="受電日",IF($J$3="","",$J$3+N($F85)),IF($E85="完成日",IF($L$3="","",$L$3+N($F85)),"")))))</f>
        <v/>
      </c>
      <c r="I85" s="27" t="str">
        <f aca="true">IF($H85="","",$H85-TODAY())</f>
        <v/>
      </c>
      <c r="J85" s="23"/>
      <c r="K85" s="25"/>
      <c r="L85" s="25"/>
      <c r="M85" s="28" t="str">
        <f aca="true">IF($B85="","",IF($J85="不要","対象外",IF($L85&lt;&gt;"","受理・許可済み",IF($K85&lt;&gt;"","提出済み（受理待ち）",IF($H85="","期限 未設定",IF(TODAY()&gt;$H85,"期限超過 "&amp;TEXT(TODAY()-$H85,"0")&amp;"日","提出まで "&amp;TEXT($H85-TODAY(),"0")&amp;"日"))))))</f>
        <v/>
      </c>
      <c r="N85" s="22"/>
      <c r="O85" s="29"/>
    </row>
    <row r="86" customFormat="false" ht="15" hidden="false" customHeight="false" outlineLevel="0" collapsed="false">
      <c r="A86" s="21" t="str">
        <f aca="false">IF($B86="","",COUNTA($B$8:$B86))</f>
        <v/>
      </c>
      <c r="B86" s="22"/>
      <c r="C86" s="22"/>
      <c r="D86" s="22"/>
      <c r="E86" s="23"/>
      <c r="F86" s="24"/>
      <c r="G86" s="25"/>
      <c r="H86" s="26" t="str">
        <f aca="false">IF($B86="","",IF($G86&lt;&gt;"",$G86,IF($E86="着工日",IF($H$3="","",$H$3+N($F86)),IF($E86="受電日",IF($J$3="","",$J$3+N($F86)),IF($E86="完成日",IF($L$3="","",$L$3+N($F86)),"")))))</f>
        <v/>
      </c>
      <c r="I86" s="27" t="str">
        <f aca="true">IF($H86="","",$H86-TODAY())</f>
        <v/>
      </c>
      <c r="J86" s="23"/>
      <c r="K86" s="25"/>
      <c r="L86" s="25"/>
      <c r="M86" s="28" t="str">
        <f aca="true">IF($B86="","",IF($J86="不要","対象外",IF($L86&lt;&gt;"","受理・許可済み",IF($K86&lt;&gt;"","提出済み（受理待ち）",IF($H86="","期限 未設定",IF(TODAY()&gt;$H86,"期限超過 "&amp;TEXT(TODAY()-$H86,"0")&amp;"日","提出まで "&amp;TEXT($H86-TODAY(),"0")&amp;"日"))))))</f>
        <v/>
      </c>
      <c r="N86" s="22"/>
      <c r="O86" s="29"/>
    </row>
    <row r="87" customFormat="false" ht="15" hidden="false" customHeight="false" outlineLevel="0" collapsed="false">
      <c r="A87" s="30" t="str">
        <f aca="false">IF($B87="","",COUNTA($B$8:$B87))</f>
        <v/>
      </c>
      <c r="B87" s="31"/>
      <c r="C87" s="31"/>
      <c r="D87" s="31"/>
      <c r="E87" s="32"/>
      <c r="F87" s="33"/>
      <c r="G87" s="34"/>
      <c r="H87" s="35" t="str">
        <f aca="false">IF($B87="","",IF($G87&lt;&gt;"",$G87,IF($E87="着工日",IF($H$3="","",$H$3+N($F87)),IF($E87="受電日",IF($J$3="","",$J$3+N($F87)),IF($E87="完成日",IF($L$3="","",$L$3+N($F87)),"")))))</f>
        <v/>
      </c>
      <c r="I87" s="36" t="str">
        <f aca="true">IF($H87="","",$H87-TODAY())</f>
        <v/>
      </c>
      <c r="J87" s="32"/>
      <c r="K87" s="34"/>
      <c r="L87" s="34"/>
      <c r="M87" s="37" t="str">
        <f aca="true">IF($B87="","",IF($J87="不要","対象外",IF($L87&lt;&gt;"","受理・許可済み",IF($K87&lt;&gt;"","提出済み（受理待ち）",IF($H87="","期限 未設定",IF(TODAY()&gt;$H87,"期限超過 "&amp;TEXT(TODAY()-$H87,"0")&amp;"日","提出まで "&amp;TEXT($H87-TODAY(),"0")&amp;"日"))))))</f>
        <v/>
      </c>
      <c r="N87" s="31"/>
      <c r="O87" s="38"/>
    </row>
  </sheetData>
  <autoFilter ref="A7:O87"/>
  <mergeCells count="10">
    <mergeCell ref="A1:O1"/>
    <mergeCell ref="A3:B3"/>
    <mergeCell ref="C3:F3"/>
    <mergeCell ref="N3:O3"/>
    <mergeCell ref="A4:B4"/>
    <mergeCell ref="C4:F4"/>
    <mergeCell ref="G4:H4"/>
    <mergeCell ref="I4:L4"/>
    <mergeCell ref="N4:O4"/>
    <mergeCell ref="A6:O6"/>
  </mergeCells>
  <conditionalFormatting sqref="A8:O87">
    <cfRule type="expression" priority="2" aboveAverage="0" equalAverage="0" bottom="0" percent="0" rank="0" text="" dxfId="5">
      <formula>AND($B8&lt;&gt;"",$J8="不要")</formula>
    </cfRule>
    <cfRule type="expression" priority="3" aboveAverage="0" equalAverage="0" bottom="0" percent="0" rank="0" text="" dxfId="6">
      <formula>AND($B8&lt;&gt;"",$L8&lt;&gt;"")</formula>
    </cfRule>
    <cfRule type="expression" priority="4" aboveAverage="0" equalAverage="0" bottom="0" percent="0" rank="0" text="" dxfId="7">
      <formula>AND($B8&lt;&gt;"",$K8="",ISNUMBER($H8),TODAY()&gt;$H8)</formula>
    </cfRule>
    <cfRule type="expression" priority="5" aboveAverage="0" equalAverage="0" bottom="0" percent="0" rank="0" text="" dxfId="8">
      <formula>AND($B8&lt;&gt;"",$K8="",ISNUMBER($H8),$H8-TODAY()&lt;=14)</formula>
    </cfRule>
  </conditionalFormatting>
  <dataValidations count="3">
    <dataValidation allowBlank="true" errorStyle="stop" operator="between" showDropDown="false" showErrorMessage="false" showInputMessage="false" sqref="C8:C87" type="list">
      <formula1>マスタ!$A$4:$A$10</formula1>
      <formula2>0</formula2>
    </dataValidation>
    <dataValidation allowBlank="true" errorStyle="stop" operator="between" showDropDown="false" showErrorMessage="false" showInputMessage="false" sqref="E8:E87" type="list">
      <formula1>マスタ!$C$4:$C$7</formula1>
      <formula2>0</formula2>
    </dataValidation>
    <dataValidation allowBlank="true" errorStyle="stop" operator="between" showDropDown="false" showErrorMessage="false" showInputMessage="false" sqref="J8:J87" type="list">
      <formula1>マスタ!$E$4:$E$8</formula1>
      <formula2>0</formula2>
    </dataValidation>
  </dataValidations>
  <printOptions headings="false" gridLines="false" gridLinesSet="true" horizontalCentered="true" verticalCentered="false"/>
  <pageMargins left="0.35" right="0.35" top="0.5" bottom="0.5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F25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6"/>
    <col collapsed="false" customWidth="true" hidden="false" outlineLevel="0" max="6" min="2" style="0" width="10"/>
  </cols>
  <sheetData>
    <row r="1" customFormat="false" ht="25.5" hidden="false" customHeight="true" outlineLevel="0" collapsed="false">
      <c r="A1" s="7" t="s">
        <v>72</v>
      </c>
      <c r="B1" s="7"/>
      <c r="C1" s="7"/>
      <c r="D1" s="7"/>
      <c r="E1" s="7"/>
      <c r="F1" s="7"/>
    </row>
    <row r="2" customFormat="false" ht="15" hidden="false" customHeight="true" outlineLevel="0" collapsed="false">
      <c r="A2" s="39" t="s">
        <v>73</v>
      </c>
      <c r="B2" s="39"/>
      <c r="C2" s="39"/>
      <c r="D2" s="39"/>
      <c r="E2" s="39"/>
      <c r="F2" s="39"/>
    </row>
    <row r="4" customFormat="false" ht="15" hidden="false" customHeight="false" outlineLevel="0" collapsed="false">
      <c r="A4" s="8" t="s">
        <v>74</v>
      </c>
      <c r="B4" s="8"/>
      <c r="C4" s="8"/>
      <c r="D4" s="8"/>
      <c r="E4" s="40" t="s">
        <v>75</v>
      </c>
      <c r="F4" s="40"/>
    </row>
    <row r="5" customFormat="false" ht="18.75" hidden="false" customHeight="true" outlineLevel="0" collapsed="false">
      <c r="A5" s="41" t="s">
        <v>76</v>
      </c>
      <c r="B5" s="41"/>
      <c r="C5" s="41"/>
      <c r="D5" s="41"/>
      <c r="E5" s="42" t="n">
        <f aca="false">COUNTA(申請・届出管理簿!$B$8:$B$87)</f>
        <v>0</v>
      </c>
      <c r="F5" s="42"/>
    </row>
    <row r="6" customFormat="false" ht="18.75" hidden="false" customHeight="true" outlineLevel="0" collapsed="false">
      <c r="A6" s="41" t="s">
        <v>77</v>
      </c>
      <c r="B6" s="41"/>
      <c r="C6" s="41"/>
      <c r="D6" s="41"/>
      <c r="E6" s="42" t="n">
        <f aca="false">SUMPRODUCT((申請・届出管理簿!$B$8:$B$87&lt;&gt;"")*(申請・届出管理簿!$J$8:$J$87&lt;&gt;"不要"))</f>
        <v>0</v>
      </c>
      <c r="F6" s="42"/>
    </row>
    <row r="7" customFormat="false" ht="18.75" hidden="false" customHeight="true" outlineLevel="0" collapsed="false">
      <c r="A7" s="41" t="s">
        <v>78</v>
      </c>
      <c r="B7" s="41"/>
      <c r="C7" s="41"/>
      <c r="D7" s="41"/>
      <c r="E7" s="42" t="n">
        <f aca="false">SUMPRODUCT((申請・届出管理簿!$B$8:$B$87&lt;&gt;"")*(申請・届出管理簿!$J$8:$J$87&lt;&gt;"不要")*(申請・届出管理簿!$L$8:$L$87&lt;&gt;""))</f>
        <v>0</v>
      </c>
      <c r="F7" s="42"/>
    </row>
    <row r="8" customFormat="false" ht="18.75" hidden="false" customHeight="true" outlineLevel="0" collapsed="false">
      <c r="A8" s="41" t="s">
        <v>79</v>
      </c>
      <c r="B8" s="41"/>
      <c r="C8" s="41"/>
      <c r="D8" s="41"/>
      <c r="E8" s="42" t="n">
        <f aca="false">SUMPRODUCT((申請・届出管理簿!$B$8:$B$87&lt;&gt;"")*(申請・届出管理簿!$J$8:$J$87&lt;&gt;"不要")*(申請・届出管理簿!$K$8:$K$87&lt;&gt;"")*(申請・届出管理簿!$L$8:$L$87=""))</f>
        <v>0</v>
      </c>
      <c r="F8" s="42"/>
    </row>
    <row r="9" customFormat="false" ht="18.75" hidden="false" customHeight="true" outlineLevel="0" collapsed="false">
      <c r="A9" s="41" t="s">
        <v>80</v>
      </c>
      <c r="B9" s="41"/>
      <c r="C9" s="41"/>
      <c r="D9" s="41"/>
      <c r="E9" s="42" t="n">
        <f aca="false">SUMPRODUCT((申請・届出管理簿!$B$8:$B$87&lt;&gt;"")*(申請・届出管理簿!$J$8:$J$87&lt;&gt;"不要")*(申請・届出管理簿!$K$8:$K$87=""))</f>
        <v>0</v>
      </c>
      <c r="F9" s="42"/>
    </row>
    <row r="10" customFormat="false" ht="18.75" hidden="false" customHeight="true" outlineLevel="0" collapsed="false">
      <c r="A10" s="41" t="s">
        <v>81</v>
      </c>
      <c r="B10" s="41"/>
      <c r="C10" s="41"/>
      <c r="D10" s="41"/>
      <c r="E10" s="42" t="n">
        <f aca="true">SUMPRODUCT((申請・届出管理簿!$B$8:$B$87&lt;&gt;"")*(申請・届出管理簿!$J$8:$J$87&lt;&gt;"不要")*(申請・届出管理簿!$K$8:$K$87="")*(N(申請・届出管理簿!$H$8:$H$87)&gt;0)*(N(申請・届出管理簿!$H$8:$H$87)&lt;TODAY()))</f>
        <v>0</v>
      </c>
      <c r="F10" s="42"/>
    </row>
    <row r="11" customFormat="false" ht="18.75" hidden="false" customHeight="true" outlineLevel="0" collapsed="false">
      <c r="A11" s="43" t="s">
        <v>82</v>
      </c>
      <c r="B11" s="43"/>
      <c r="C11" s="43"/>
      <c r="D11" s="43"/>
      <c r="E11" s="42" t="n">
        <f aca="true">SUMPRODUCT((申請・届出管理簿!$B$8:$B$87&lt;&gt;"")*(申請・届出管理簿!$J$8:$J$87&lt;&gt;"不要")*(申請・届出管理簿!$K$8:$K$87="")*(N(申請・届出管理簿!$H$8:$H$87)&gt;=TODAY())*(N(申請・届出管理簿!$H$8:$H$87)&lt;=TODAY()+14))</f>
        <v>0</v>
      </c>
      <c r="F11" s="42"/>
    </row>
    <row r="12" customFormat="false" ht="18.75" hidden="false" customHeight="true" outlineLevel="0" collapsed="false">
      <c r="A12" s="44" t="s">
        <v>83</v>
      </c>
      <c r="B12" s="44"/>
      <c r="C12" s="44"/>
      <c r="D12" s="44"/>
      <c r="E12" s="45" t="str">
        <f aca="false">IF($E$6=0,"",$E$7/$E$6)</f>
        <v/>
      </c>
      <c r="F12" s="45"/>
    </row>
    <row r="14" customFormat="false" ht="24" hidden="false" customHeight="true" outlineLevel="0" collapsed="false">
      <c r="A14" s="46" t="s">
        <v>62</v>
      </c>
      <c r="B14" s="19" t="s">
        <v>75</v>
      </c>
      <c r="C14" s="19" t="s">
        <v>84</v>
      </c>
      <c r="D14" s="19" t="s">
        <v>85</v>
      </c>
      <c r="E14" s="19" t="s">
        <v>86</v>
      </c>
      <c r="F14" s="20" t="s">
        <v>87</v>
      </c>
    </row>
    <row r="15" customFormat="false" ht="15" hidden="false" customHeight="false" outlineLevel="0" collapsed="false">
      <c r="A15" s="47" t="str">
        <f aca="false">マスタ!$A$4</f>
        <v>電力会社</v>
      </c>
      <c r="B15" s="48" t="n">
        <f aca="false">SUMPRODUCT((申請・届出管理簿!$C$8:$C$87=$A15)*(申請・届出管理簿!$J$8:$J$87&lt;&gt;"不要"))</f>
        <v>0</v>
      </c>
      <c r="C15" s="48" t="n">
        <f aca="false">SUMPRODUCT((申請・届出管理簿!$C$8:$C$87=$A15)*(申請・届出管理簿!$J$8:$J$87&lt;&gt;"不要")*(申請・届出管理簿!$L$8:$L$87&lt;&gt;""))</f>
        <v>0</v>
      </c>
      <c r="D15" s="48" t="n">
        <f aca="false">$B15-$C15</f>
        <v>0</v>
      </c>
      <c r="E15" s="48" t="n">
        <f aca="true">SUMPRODUCT((申請・届出管理簿!$C$8:$C$87=$A15)*(申請・届出管理簿!$J$8:$J$87&lt;&gt;"不要")*(申請・届出管理簿!$K$8:$K$87="")*(N(申請・届出管理簿!$H$8:$H$87)&gt;0)*(N(申請・届出管理簿!$H$8:$H$87)&lt;TODAY()))</f>
        <v>0</v>
      </c>
      <c r="F15" s="49" t="str">
        <f aca="false">IF($B15=0,"",$C15/$B15)</f>
        <v/>
      </c>
    </row>
    <row r="16" customFormat="false" ht="15" hidden="false" customHeight="false" outlineLevel="0" collapsed="false">
      <c r="A16" s="47" t="str">
        <f aca="false">マスタ!$A$5</f>
        <v>産業保安監督部</v>
      </c>
      <c r="B16" s="48" t="n">
        <f aca="false">SUMPRODUCT((申請・届出管理簿!$C$8:$C$87=$A16)*(申請・届出管理簿!$J$8:$J$87&lt;&gt;"不要"))</f>
        <v>0</v>
      </c>
      <c r="C16" s="48" t="n">
        <f aca="false">SUMPRODUCT((申請・届出管理簿!$C$8:$C$87=$A16)*(申請・届出管理簿!$J$8:$J$87&lt;&gt;"不要")*(申請・届出管理簿!$L$8:$L$87&lt;&gt;""))</f>
        <v>0</v>
      </c>
      <c r="D16" s="48" t="n">
        <f aca="false">$B16-$C16</f>
        <v>0</v>
      </c>
      <c r="E16" s="48" t="n">
        <f aca="true">SUMPRODUCT((申請・届出管理簿!$C$8:$C$87=$A16)*(申請・届出管理簿!$J$8:$J$87&lt;&gt;"不要")*(申請・届出管理簿!$K$8:$K$87="")*(N(申請・届出管理簿!$H$8:$H$87)&gt;0)*(N(申請・届出管理簿!$H$8:$H$87)&lt;TODAY()))</f>
        <v>0</v>
      </c>
      <c r="F16" s="49" t="str">
        <f aca="false">IF($B16=0,"",$C16/$B16)</f>
        <v/>
      </c>
    </row>
    <row r="17" customFormat="false" ht="15" hidden="false" customHeight="false" outlineLevel="0" collapsed="false">
      <c r="A17" s="47" t="str">
        <f aca="false">マスタ!$A$6</f>
        <v>消防署</v>
      </c>
      <c r="B17" s="48" t="n">
        <f aca="false">SUMPRODUCT((申請・届出管理簿!$C$8:$C$87=$A17)*(申請・届出管理簿!$J$8:$J$87&lt;&gt;"不要"))</f>
        <v>0</v>
      </c>
      <c r="C17" s="48" t="n">
        <f aca="false">SUMPRODUCT((申請・届出管理簿!$C$8:$C$87=$A17)*(申請・届出管理簿!$J$8:$J$87&lt;&gt;"不要")*(申請・届出管理簿!$L$8:$L$87&lt;&gt;""))</f>
        <v>0</v>
      </c>
      <c r="D17" s="48" t="n">
        <f aca="false">$B17-$C17</f>
        <v>0</v>
      </c>
      <c r="E17" s="48" t="n">
        <f aca="true">SUMPRODUCT((申請・届出管理簿!$C$8:$C$87=$A17)*(申請・届出管理簿!$J$8:$J$87&lt;&gt;"不要")*(申請・届出管理簿!$K$8:$K$87="")*(N(申請・届出管理簿!$H$8:$H$87)&gt;0)*(N(申請・届出管理簿!$H$8:$H$87)&lt;TODAY()))</f>
        <v>0</v>
      </c>
      <c r="F17" s="49" t="str">
        <f aca="false">IF($B17=0,"",$C17/$B17)</f>
        <v/>
      </c>
    </row>
    <row r="18" customFormat="false" ht="15" hidden="false" customHeight="false" outlineLevel="0" collapsed="false">
      <c r="A18" s="47" t="str">
        <f aca="false">マスタ!$A$7</f>
        <v>警察署</v>
      </c>
      <c r="B18" s="48" t="n">
        <f aca="false">SUMPRODUCT((申請・届出管理簿!$C$8:$C$87=$A18)*(申請・届出管理簿!$J$8:$J$87&lt;&gt;"不要"))</f>
        <v>0</v>
      </c>
      <c r="C18" s="48" t="n">
        <f aca="false">SUMPRODUCT((申請・届出管理簿!$C$8:$C$87=$A18)*(申請・届出管理簿!$J$8:$J$87&lt;&gt;"不要")*(申請・届出管理簿!$L$8:$L$87&lt;&gt;""))</f>
        <v>0</v>
      </c>
      <c r="D18" s="48" t="n">
        <f aca="false">$B18-$C18</f>
        <v>0</v>
      </c>
      <c r="E18" s="48" t="n">
        <f aca="true">SUMPRODUCT((申請・届出管理簿!$C$8:$C$87=$A18)*(申請・届出管理簿!$J$8:$J$87&lt;&gt;"不要")*(申請・届出管理簿!$K$8:$K$87="")*(N(申請・届出管理簿!$H$8:$H$87)&gt;0)*(N(申請・届出管理簿!$H$8:$H$87)&lt;TODAY()))</f>
        <v>0</v>
      </c>
      <c r="F18" s="49" t="str">
        <f aca="false">IF($B18=0,"",$C18/$B18)</f>
        <v/>
      </c>
    </row>
    <row r="19" customFormat="false" ht="15" hidden="false" customHeight="false" outlineLevel="0" collapsed="false">
      <c r="A19" s="47" t="str">
        <f aca="false">マスタ!$A$8</f>
        <v>道路管理者</v>
      </c>
      <c r="B19" s="48" t="n">
        <f aca="false">SUMPRODUCT((申請・届出管理簿!$C$8:$C$87=$A19)*(申請・届出管理簿!$J$8:$J$87&lt;&gt;"不要"))</f>
        <v>0</v>
      </c>
      <c r="C19" s="48" t="n">
        <f aca="false">SUMPRODUCT((申請・届出管理簿!$C$8:$C$87=$A19)*(申請・届出管理簿!$J$8:$J$87&lt;&gt;"不要")*(申請・届出管理簿!$L$8:$L$87&lt;&gt;""))</f>
        <v>0</v>
      </c>
      <c r="D19" s="48" t="n">
        <f aca="false">$B19-$C19</f>
        <v>0</v>
      </c>
      <c r="E19" s="48" t="n">
        <f aca="true">SUMPRODUCT((申請・届出管理簿!$C$8:$C$87=$A19)*(申請・届出管理簿!$J$8:$J$87&lt;&gt;"不要")*(申請・届出管理簿!$K$8:$K$87="")*(N(申請・届出管理簿!$H$8:$H$87)&gt;0)*(N(申請・届出管理簿!$H$8:$H$87)&lt;TODAY()))</f>
        <v>0</v>
      </c>
      <c r="F19" s="49" t="str">
        <f aca="false">IF($B19=0,"",$C19/$B19)</f>
        <v/>
      </c>
    </row>
    <row r="20" customFormat="false" ht="15" hidden="false" customHeight="false" outlineLevel="0" collapsed="false">
      <c r="A20" s="47" t="str">
        <f aca="false">マスタ!$A$9</f>
        <v>市区町村</v>
      </c>
      <c r="B20" s="48" t="n">
        <f aca="false">SUMPRODUCT((申請・届出管理簿!$C$8:$C$87=$A20)*(申請・届出管理簿!$J$8:$J$87&lt;&gt;"不要"))</f>
        <v>0</v>
      </c>
      <c r="C20" s="48" t="n">
        <f aca="false">SUMPRODUCT((申請・届出管理簿!$C$8:$C$87=$A20)*(申請・届出管理簿!$J$8:$J$87&lt;&gt;"不要")*(申請・届出管理簿!$L$8:$L$87&lt;&gt;""))</f>
        <v>0</v>
      </c>
      <c r="D20" s="48" t="n">
        <f aca="false">$B20-$C20</f>
        <v>0</v>
      </c>
      <c r="E20" s="48" t="n">
        <f aca="true">SUMPRODUCT((申請・届出管理簿!$C$8:$C$87=$A20)*(申請・届出管理簿!$J$8:$J$87&lt;&gt;"不要")*(申請・届出管理簿!$K$8:$K$87="")*(N(申請・届出管理簿!$H$8:$H$87)&gt;0)*(N(申請・届出管理簿!$H$8:$H$87)&lt;TODAY()))</f>
        <v>0</v>
      </c>
      <c r="F20" s="49" t="str">
        <f aca="false">IF($B20=0,"",$C20/$B20)</f>
        <v/>
      </c>
    </row>
    <row r="21" customFormat="false" ht="15" hidden="false" customHeight="false" outlineLevel="0" collapsed="false">
      <c r="A21" s="47" t="str">
        <f aca="false">マスタ!$A$10</f>
        <v>その他</v>
      </c>
      <c r="B21" s="48" t="n">
        <f aca="false">SUMPRODUCT((申請・届出管理簿!$C$8:$C$87=$A21)*(申請・届出管理簿!$J$8:$J$87&lt;&gt;"不要"))</f>
        <v>0</v>
      </c>
      <c r="C21" s="48" t="n">
        <f aca="false">SUMPRODUCT((申請・届出管理簿!$C$8:$C$87=$A21)*(申請・届出管理簿!$J$8:$J$87&lt;&gt;"不要")*(申請・届出管理簿!$L$8:$L$87&lt;&gt;""))</f>
        <v>0</v>
      </c>
      <c r="D21" s="48" t="n">
        <f aca="false">$B21-$C21</f>
        <v>0</v>
      </c>
      <c r="E21" s="48" t="n">
        <f aca="true">SUMPRODUCT((申請・届出管理簿!$C$8:$C$87=$A21)*(申請・届出管理簿!$J$8:$J$87&lt;&gt;"不要")*(申請・届出管理簿!$K$8:$K$87="")*(N(申請・届出管理簿!$H$8:$H$87)&gt;0)*(N(申請・届出管理簿!$H$8:$H$87)&lt;TODAY()))</f>
        <v>0</v>
      </c>
      <c r="F21" s="49" t="str">
        <f aca="false">IF($B21=0,"",$C21/$B21)</f>
        <v/>
      </c>
    </row>
    <row r="22" customFormat="false" ht="15" hidden="false" customHeight="false" outlineLevel="0" collapsed="false">
      <c r="A22" s="50" t="s">
        <v>88</v>
      </c>
      <c r="B22" s="51" t="n">
        <f aca="false">SUM(B15:B21)</f>
        <v>0</v>
      </c>
      <c r="C22" s="51" t="n">
        <f aca="false">SUM(C15:C21)</f>
        <v>0</v>
      </c>
      <c r="D22" s="51" t="n">
        <f aca="false">SUM(D15:D21)</f>
        <v>0</v>
      </c>
      <c r="E22" s="51" t="n">
        <f aca="false">SUM(E15:E21)</f>
        <v>0</v>
      </c>
      <c r="F22" s="52" t="str">
        <f aca="false">IF($B22=0,"",$C22/$B22)</f>
        <v/>
      </c>
    </row>
    <row r="24" customFormat="false" ht="15" hidden="false" customHeight="true" outlineLevel="0" collapsed="false">
      <c r="A24" s="39" t="s">
        <v>89</v>
      </c>
      <c r="B24" s="39"/>
      <c r="C24" s="39"/>
      <c r="D24" s="39"/>
      <c r="E24" s="39"/>
      <c r="F24" s="39"/>
    </row>
    <row r="25" customFormat="false" ht="15" hidden="false" customHeight="false" outlineLevel="0" collapsed="false">
      <c r="A25" s="39"/>
      <c r="B25" s="39"/>
      <c r="C25" s="39"/>
      <c r="D25" s="39"/>
      <c r="E25" s="39"/>
      <c r="F25" s="39"/>
    </row>
  </sheetData>
  <mergeCells count="21">
    <mergeCell ref="A1:F1"/>
    <mergeCell ref="A2:F2"/>
    <mergeCell ref="A4:D4"/>
    <mergeCell ref="E4:F4"/>
    <mergeCell ref="A5:D5"/>
    <mergeCell ref="E5:F5"/>
    <mergeCell ref="A6:D6"/>
    <mergeCell ref="E6:F6"/>
    <mergeCell ref="A7:D7"/>
    <mergeCell ref="E7:F7"/>
    <mergeCell ref="A8:D8"/>
    <mergeCell ref="E8:F8"/>
    <mergeCell ref="A9:D9"/>
    <mergeCell ref="E9:F9"/>
    <mergeCell ref="A10:D10"/>
    <mergeCell ref="E10:F10"/>
    <mergeCell ref="A11:D11"/>
    <mergeCell ref="E11:F11"/>
    <mergeCell ref="A12:D12"/>
    <mergeCell ref="E12:F12"/>
    <mergeCell ref="A24:F25"/>
  </mergeCells>
  <printOptions headings="false" gridLines="false" gridLinesSet="true" horizontalCentered="true" verticalCentered="false"/>
  <pageMargins left="0.35" right="0.35" top="0.5" bottom="0.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O10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"/>
    <col collapsed="false" customWidth="true" hidden="false" outlineLevel="0" max="2" min="2" style="0" width="34"/>
    <col collapsed="false" customWidth="true" hidden="false" outlineLevel="0" max="3" min="3" style="0" width="16"/>
    <col collapsed="false" customWidth="true" hidden="false" outlineLevel="0" max="4" min="4" style="0" width="22"/>
    <col collapsed="false" customWidth="true" hidden="false" outlineLevel="0" max="5" min="5" style="0" width="10"/>
    <col collapsed="false" customWidth="true" hidden="false" outlineLevel="0" max="6" min="6" style="0" width="7"/>
    <col collapsed="false" customWidth="true" hidden="false" outlineLevel="0" max="7" min="7" style="0" width="12"/>
    <col collapsed="false" customWidth="true" hidden="false" outlineLevel="0" max="8" min="8" style="0" width="11"/>
    <col collapsed="false" customWidth="true" hidden="false" outlineLevel="0" max="9" min="9" style="0" width="8"/>
    <col collapsed="false" customWidth="true" hidden="false" outlineLevel="0" max="10" min="10" style="0" width="15"/>
    <col collapsed="false" customWidth="true" hidden="false" outlineLevel="0" max="11" min="11" style="0" width="11"/>
    <col collapsed="false" customWidth="true" hidden="false" outlineLevel="0" max="12" min="12" style="0" width="12"/>
    <col collapsed="false" customWidth="true" hidden="false" outlineLevel="0" max="13" min="13" style="0" width="20"/>
    <col collapsed="false" customWidth="true" hidden="false" outlineLevel="0" max="14" min="14" style="0" width="12"/>
    <col collapsed="false" customWidth="true" hidden="false" outlineLevel="0" max="15" min="15" style="0" width="32"/>
  </cols>
  <sheetData>
    <row r="1" customFormat="false" ht="17.15" hidden="false" customHeight="false" outlineLevel="0" collapsed="false">
      <c r="A1" s="53" t="s">
        <v>90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</row>
    <row r="3" customFormat="false" ht="30" hidden="false" customHeight="true" outlineLevel="0" collapsed="false">
      <c r="A3" s="18" t="s">
        <v>21</v>
      </c>
      <c r="B3" s="19" t="s">
        <v>61</v>
      </c>
      <c r="C3" s="19" t="s">
        <v>62</v>
      </c>
      <c r="D3" s="19" t="s">
        <v>63</v>
      </c>
      <c r="E3" s="19" t="s">
        <v>64</v>
      </c>
      <c r="F3" s="19" t="s">
        <v>65</v>
      </c>
      <c r="G3" s="19" t="s">
        <v>66</v>
      </c>
      <c r="H3" s="19" t="s">
        <v>23</v>
      </c>
      <c r="I3" s="19" t="s">
        <v>26</v>
      </c>
      <c r="J3" s="19" t="s">
        <v>67</v>
      </c>
      <c r="K3" s="19" t="s">
        <v>68</v>
      </c>
      <c r="L3" s="19" t="s">
        <v>69</v>
      </c>
      <c r="M3" s="19" t="s">
        <v>28</v>
      </c>
      <c r="N3" s="19" t="s">
        <v>70</v>
      </c>
      <c r="O3" s="20" t="s">
        <v>71</v>
      </c>
    </row>
    <row r="4" customFormat="false" ht="15" hidden="false" customHeight="false" outlineLevel="0" collapsed="false">
      <c r="A4" s="54" t="n">
        <v>1</v>
      </c>
      <c r="B4" s="55" t="s">
        <v>91</v>
      </c>
      <c r="C4" s="55" t="s">
        <v>92</v>
      </c>
      <c r="D4" s="55" t="s">
        <v>93</v>
      </c>
      <c r="E4" s="56" t="s">
        <v>53</v>
      </c>
      <c r="F4" s="24" t="n">
        <v>-30</v>
      </c>
      <c r="G4" s="25"/>
      <c r="H4" s="25" t="n">
        <v>46144</v>
      </c>
      <c r="I4" s="57" t="n">
        <v>-123</v>
      </c>
      <c r="J4" s="56" t="s">
        <v>78</v>
      </c>
      <c r="K4" s="25" t="n">
        <v>46137</v>
      </c>
      <c r="L4" s="25" t="n">
        <v>46152</v>
      </c>
      <c r="M4" s="56" t="s">
        <v>78</v>
      </c>
      <c r="N4" s="55" t="s">
        <v>94</v>
      </c>
      <c r="O4" s="58" t="s">
        <v>95</v>
      </c>
    </row>
    <row r="5" customFormat="false" ht="15" hidden="false" customHeight="false" outlineLevel="0" collapsed="false">
      <c r="A5" s="54" t="n">
        <v>2</v>
      </c>
      <c r="B5" s="55" t="s">
        <v>96</v>
      </c>
      <c r="C5" s="55" t="s">
        <v>97</v>
      </c>
      <c r="D5" s="55" t="s">
        <v>98</v>
      </c>
      <c r="E5" s="56" t="s">
        <v>53</v>
      </c>
      <c r="F5" s="24" t="n">
        <v>-10</v>
      </c>
      <c r="G5" s="25"/>
      <c r="H5" s="25" t="n">
        <v>46164</v>
      </c>
      <c r="I5" s="57" t="n">
        <v>-103</v>
      </c>
      <c r="J5" s="56" t="s">
        <v>78</v>
      </c>
      <c r="K5" s="25" t="n">
        <v>46160</v>
      </c>
      <c r="L5" s="25" t="n">
        <v>46167</v>
      </c>
      <c r="M5" s="56" t="s">
        <v>78</v>
      </c>
      <c r="N5" s="55" t="s">
        <v>99</v>
      </c>
      <c r="O5" s="58" t="s">
        <v>100</v>
      </c>
    </row>
    <row r="6" customFormat="false" ht="15" hidden="false" customHeight="false" outlineLevel="0" collapsed="false">
      <c r="A6" s="54" t="n">
        <v>3</v>
      </c>
      <c r="B6" s="55" t="s">
        <v>101</v>
      </c>
      <c r="C6" s="55" t="s">
        <v>102</v>
      </c>
      <c r="D6" s="55" t="s">
        <v>103</v>
      </c>
      <c r="E6" s="56" t="s">
        <v>54</v>
      </c>
      <c r="F6" s="24" t="n">
        <v>-60</v>
      </c>
      <c r="G6" s="25"/>
      <c r="H6" s="25" t="n">
        <v>46266</v>
      </c>
      <c r="I6" s="57" t="n">
        <v>-1</v>
      </c>
      <c r="J6" s="56" t="s">
        <v>104</v>
      </c>
      <c r="K6" s="25" t="n">
        <v>46262</v>
      </c>
      <c r="L6" s="25"/>
      <c r="M6" s="56" t="s">
        <v>79</v>
      </c>
      <c r="N6" s="55" t="s">
        <v>94</v>
      </c>
      <c r="O6" s="58" t="s">
        <v>105</v>
      </c>
    </row>
    <row r="7" customFormat="false" ht="15" hidden="false" customHeight="false" outlineLevel="0" collapsed="false">
      <c r="A7" s="59" t="n">
        <v>4</v>
      </c>
      <c r="B7" s="60" t="s">
        <v>106</v>
      </c>
      <c r="C7" s="60" t="s">
        <v>97</v>
      </c>
      <c r="D7" s="60" t="s">
        <v>98</v>
      </c>
      <c r="E7" s="61" t="s">
        <v>55</v>
      </c>
      <c r="F7" s="33" t="n">
        <v>4</v>
      </c>
      <c r="G7" s="34"/>
      <c r="H7" s="34" t="n">
        <v>46330</v>
      </c>
      <c r="I7" s="62" t="n">
        <v>63</v>
      </c>
      <c r="J7" s="61" t="s">
        <v>107</v>
      </c>
      <c r="K7" s="34"/>
      <c r="L7" s="34"/>
      <c r="M7" s="61" t="s">
        <v>108</v>
      </c>
      <c r="N7" s="60" t="s">
        <v>99</v>
      </c>
      <c r="O7" s="63" t="s">
        <v>109</v>
      </c>
    </row>
    <row r="9" customFormat="false" ht="15" hidden="false" customHeight="true" outlineLevel="0" collapsed="false">
      <c r="A9" s="39" t="s">
        <v>110</v>
      </c>
      <c r="B9" s="39"/>
      <c r="C9" s="39"/>
      <c r="D9" s="39"/>
      <c r="E9" s="39"/>
      <c r="F9" s="39"/>
      <c r="G9" s="39"/>
      <c r="H9" s="39"/>
      <c r="I9" s="39"/>
      <c r="J9" s="39"/>
    </row>
    <row r="10" customFormat="false" ht="15" hidden="false" customHeight="false" outlineLevel="0" collapsed="false">
      <c r="A10" s="39"/>
      <c r="B10" s="39"/>
      <c r="C10" s="39"/>
      <c r="D10" s="39"/>
      <c r="E10" s="39"/>
      <c r="F10" s="39"/>
      <c r="G10" s="39"/>
      <c r="H10" s="39"/>
      <c r="I10" s="39"/>
      <c r="J10" s="39"/>
    </row>
  </sheetData>
  <mergeCells count="2">
    <mergeCell ref="A1:O1"/>
    <mergeCell ref="A9:J10"/>
  </mergeCells>
  <printOptions headings="false" gridLines="false" gridLinesSet="true" horizontalCentered="true" verticalCentered="false"/>
  <pageMargins left="0.35" right="0.35" top="0.5" bottom="0.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F3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6"/>
    <col collapsed="false" customWidth="true" hidden="false" outlineLevel="0" max="2" min="2" style="0" width="17"/>
    <col collapsed="false" customWidth="true" hidden="false" outlineLevel="0" max="3" min="3" style="0" width="22"/>
    <col collapsed="false" customWidth="true" hidden="false" outlineLevel="0" max="4" min="4" style="0" width="10"/>
    <col collapsed="false" customWidth="true" hidden="false" outlineLevel="0" max="5" min="5" style="0" width="8"/>
    <col collapsed="false" customWidth="true" hidden="false" outlineLevel="0" max="6" min="6" style="0" width="44"/>
  </cols>
  <sheetData>
    <row r="1" customFormat="false" ht="19.7" hidden="false" customHeight="false" outlineLevel="0" collapsed="false">
      <c r="A1" s="1" t="s">
        <v>111</v>
      </c>
    </row>
    <row r="2" customFormat="false" ht="15" hidden="false" customHeight="false" outlineLevel="0" collapsed="false">
      <c r="A2" s="17" t="s">
        <v>112</v>
      </c>
      <c r="B2" s="17"/>
      <c r="C2" s="17"/>
      <c r="D2" s="17"/>
      <c r="E2" s="17"/>
      <c r="F2" s="17"/>
    </row>
    <row r="4" customFormat="false" ht="24" hidden="false" customHeight="true" outlineLevel="0" collapsed="false">
      <c r="A4" s="64" t="s">
        <v>61</v>
      </c>
      <c r="B4" s="65" t="s">
        <v>62</v>
      </c>
      <c r="C4" s="65" t="s">
        <v>113</v>
      </c>
      <c r="D4" s="65" t="s">
        <v>64</v>
      </c>
      <c r="E4" s="65" t="s">
        <v>65</v>
      </c>
      <c r="F4" s="66" t="s">
        <v>71</v>
      </c>
    </row>
    <row r="5" customFormat="false" ht="15" hidden="false" customHeight="false" outlineLevel="0" collapsed="false">
      <c r="A5" s="67" t="s">
        <v>114</v>
      </c>
      <c r="B5" s="68" t="s">
        <v>102</v>
      </c>
      <c r="C5" s="68" t="s">
        <v>103</v>
      </c>
      <c r="D5" s="69" t="s">
        <v>54</v>
      </c>
      <c r="E5" s="70" t="n">
        <v>-30</v>
      </c>
      <c r="F5" s="71" t="s">
        <v>115</v>
      </c>
    </row>
    <row r="6" customFormat="false" ht="15" hidden="false" customHeight="false" outlineLevel="0" collapsed="false">
      <c r="A6" s="67" t="s">
        <v>101</v>
      </c>
      <c r="B6" s="68" t="s">
        <v>102</v>
      </c>
      <c r="C6" s="68" t="s">
        <v>103</v>
      </c>
      <c r="D6" s="69" t="s">
        <v>54</v>
      </c>
      <c r="E6" s="70" t="n">
        <v>-60</v>
      </c>
      <c r="F6" s="71" t="s">
        <v>105</v>
      </c>
    </row>
    <row r="7" customFormat="false" ht="15" hidden="false" customHeight="false" outlineLevel="0" collapsed="false">
      <c r="A7" s="67" t="s">
        <v>116</v>
      </c>
      <c r="B7" s="68" t="s">
        <v>102</v>
      </c>
      <c r="C7" s="68" t="s">
        <v>103</v>
      </c>
      <c r="D7" s="69" t="s">
        <v>54</v>
      </c>
      <c r="E7" s="70" t="n">
        <v>-90</v>
      </c>
      <c r="F7" s="71" t="s">
        <v>117</v>
      </c>
    </row>
    <row r="8" customFormat="false" ht="15" hidden="false" customHeight="false" outlineLevel="0" collapsed="false">
      <c r="A8" s="67" t="s">
        <v>118</v>
      </c>
      <c r="B8" s="68" t="s">
        <v>102</v>
      </c>
      <c r="C8" s="68" t="s">
        <v>103</v>
      </c>
      <c r="D8" s="69" t="s">
        <v>54</v>
      </c>
      <c r="E8" s="70" t="n">
        <v>-90</v>
      </c>
      <c r="F8" s="71" t="s">
        <v>119</v>
      </c>
    </row>
    <row r="9" customFormat="false" ht="15" hidden="false" customHeight="false" outlineLevel="0" collapsed="false">
      <c r="A9" s="67" t="s">
        <v>120</v>
      </c>
      <c r="B9" s="68" t="s">
        <v>102</v>
      </c>
      <c r="C9" s="68" t="s">
        <v>121</v>
      </c>
      <c r="D9" s="69" t="s">
        <v>54</v>
      </c>
      <c r="E9" s="70" t="n">
        <v>-90</v>
      </c>
      <c r="F9" s="71" t="s">
        <v>122</v>
      </c>
    </row>
    <row r="10" customFormat="false" ht="15" hidden="false" customHeight="false" outlineLevel="0" collapsed="false">
      <c r="A10" s="67" t="s">
        <v>123</v>
      </c>
      <c r="B10" s="68" t="s">
        <v>102</v>
      </c>
      <c r="C10" s="68" t="s">
        <v>103</v>
      </c>
      <c r="D10" s="69" t="s">
        <v>54</v>
      </c>
      <c r="E10" s="70" t="n">
        <v>-14</v>
      </c>
      <c r="F10" s="71" t="s">
        <v>119</v>
      </c>
    </row>
    <row r="11" customFormat="false" ht="15" hidden="false" customHeight="false" outlineLevel="0" collapsed="false">
      <c r="A11" s="67" t="s">
        <v>124</v>
      </c>
      <c r="B11" s="68" t="s">
        <v>102</v>
      </c>
      <c r="C11" s="68" t="s">
        <v>103</v>
      </c>
      <c r="D11" s="69" t="s">
        <v>54</v>
      </c>
      <c r="E11" s="70" t="n">
        <v>-14</v>
      </c>
      <c r="F11" s="71" t="s">
        <v>119</v>
      </c>
    </row>
    <row r="12" customFormat="false" ht="15" hidden="false" customHeight="false" outlineLevel="0" collapsed="false">
      <c r="A12" s="67" t="s">
        <v>125</v>
      </c>
      <c r="B12" s="68" t="s">
        <v>102</v>
      </c>
      <c r="C12" s="68" t="s">
        <v>103</v>
      </c>
      <c r="D12" s="69" t="s">
        <v>54</v>
      </c>
      <c r="E12" s="70" t="n">
        <v>-30</v>
      </c>
      <c r="F12" s="71" t="s">
        <v>119</v>
      </c>
    </row>
    <row r="13" customFormat="false" ht="15" hidden="false" customHeight="false" outlineLevel="0" collapsed="false">
      <c r="A13" s="67" t="s">
        <v>126</v>
      </c>
      <c r="B13" s="68" t="s">
        <v>92</v>
      </c>
      <c r="C13" s="68" t="s">
        <v>93</v>
      </c>
      <c r="D13" s="69" t="s">
        <v>54</v>
      </c>
      <c r="E13" s="70" t="n">
        <v>0</v>
      </c>
      <c r="F13" s="71" t="s">
        <v>127</v>
      </c>
    </row>
    <row r="14" customFormat="false" ht="15" hidden="false" customHeight="false" outlineLevel="0" collapsed="false">
      <c r="A14" s="67" t="s">
        <v>128</v>
      </c>
      <c r="B14" s="68" t="s">
        <v>92</v>
      </c>
      <c r="C14" s="68" t="s">
        <v>93</v>
      </c>
      <c r="D14" s="69" t="s">
        <v>54</v>
      </c>
      <c r="E14" s="70" t="n">
        <v>0</v>
      </c>
      <c r="F14" s="71" t="s">
        <v>129</v>
      </c>
    </row>
    <row r="15" customFormat="false" ht="15" hidden="false" customHeight="false" outlineLevel="0" collapsed="false">
      <c r="A15" s="67" t="s">
        <v>130</v>
      </c>
      <c r="B15" s="68" t="s">
        <v>92</v>
      </c>
      <c r="C15" s="68" t="s">
        <v>93</v>
      </c>
      <c r="D15" s="69" t="s">
        <v>54</v>
      </c>
      <c r="E15" s="70" t="n">
        <v>-30</v>
      </c>
      <c r="F15" s="71" t="s">
        <v>131</v>
      </c>
    </row>
    <row r="16" customFormat="false" ht="15" hidden="false" customHeight="false" outlineLevel="0" collapsed="false">
      <c r="A16" s="67" t="s">
        <v>91</v>
      </c>
      <c r="B16" s="68" t="s">
        <v>92</v>
      </c>
      <c r="C16" s="68" t="s">
        <v>93</v>
      </c>
      <c r="D16" s="69" t="s">
        <v>53</v>
      </c>
      <c r="E16" s="70" t="n">
        <v>-30</v>
      </c>
      <c r="F16" s="71" t="s">
        <v>132</v>
      </c>
    </row>
    <row r="17" customFormat="false" ht="15" hidden="false" customHeight="false" outlineLevel="0" collapsed="false">
      <c r="A17" s="67" t="s">
        <v>133</v>
      </c>
      <c r="B17" s="68" t="s">
        <v>92</v>
      </c>
      <c r="C17" s="68" t="s">
        <v>134</v>
      </c>
      <c r="D17" s="69" t="s">
        <v>54</v>
      </c>
      <c r="E17" s="70" t="n">
        <v>-7</v>
      </c>
      <c r="F17" s="71" t="s">
        <v>135</v>
      </c>
    </row>
    <row r="18" customFormat="false" ht="15" hidden="false" customHeight="false" outlineLevel="0" collapsed="false">
      <c r="A18" s="67" t="s">
        <v>136</v>
      </c>
      <c r="B18" s="68" t="s">
        <v>92</v>
      </c>
      <c r="C18" s="68" t="s">
        <v>137</v>
      </c>
      <c r="D18" s="69" t="s">
        <v>54</v>
      </c>
      <c r="E18" s="70" t="n">
        <v>-60</v>
      </c>
      <c r="F18" s="71" t="s">
        <v>138</v>
      </c>
    </row>
    <row r="19" customFormat="false" ht="15" hidden="false" customHeight="false" outlineLevel="0" collapsed="false">
      <c r="A19" s="67" t="s">
        <v>139</v>
      </c>
      <c r="B19" s="68" t="s">
        <v>92</v>
      </c>
      <c r="C19" s="68" t="s">
        <v>93</v>
      </c>
      <c r="D19" s="69" t="s">
        <v>55</v>
      </c>
      <c r="E19" s="70" t="n">
        <v>30</v>
      </c>
      <c r="F19" s="71" t="s">
        <v>140</v>
      </c>
    </row>
    <row r="20" customFormat="false" ht="15" hidden="false" customHeight="false" outlineLevel="0" collapsed="false">
      <c r="A20" s="67" t="s">
        <v>96</v>
      </c>
      <c r="B20" s="68" t="s">
        <v>97</v>
      </c>
      <c r="C20" s="68" t="s">
        <v>98</v>
      </c>
      <c r="D20" s="69" t="s">
        <v>53</v>
      </c>
      <c r="E20" s="70" t="n">
        <v>-10</v>
      </c>
      <c r="F20" s="71" t="s">
        <v>100</v>
      </c>
    </row>
    <row r="21" customFormat="false" ht="15" hidden="false" customHeight="false" outlineLevel="0" collapsed="false">
      <c r="A21" s="67" t="s">
        <v>106</v>
      </c>
      <c r="B21" s="68" t="s">
        <v>97</v>
      </c>
      <c r="C21" s="68" t="s">
        <v>98</v>
      </c>
      <c r="D21" s="69" t="s">
        <v>55</v>
      </c>
      <c r="E21" s="70" t="n">
        <v>4</v>
      </c>
      <c r="F21" s="71" t="s">
        <v>109</v>
      </c>
    </row>
    <row r="22" customFormat="false" ht="15" hidden="false" customHeight="false" outlineLevel="0" collapsed="false">
      <c r="A22" s="67" t="s">
        <v>141</v>
      </c>
      <c r="B22" s="68" t="s">
        <v>97</v>
      </c>
      <c r="C22" s="68" t="s">
        <v>98</v>
      </c>
      <c r="D22" s="69" t="s">
        <v>55</v>
      </c>
      <c r="E22" s="70" t="n">
        <v>7</v>
      </c>
      <c r="F22" s="71" t="s">
        <v>142</v>
      </c>
    </row>
    <row r="23" customFormat="false" ht="15" hidden="false" customHeight="false" outlineLevel="0" collapsed="false">
      <c r="A23" s="67" t="s">
        <v>143</v>
      </c>
      <c r="B23" s="68" t="s">
        <v>97</v>
      </c>
      <c r="C23" s="68" t="s">
        <v>98</v>
      </c>
      <c r="D23" s="69" t="s">
        <v>55</v>
      </c>
      <c r="E23" s="70" t="n">
        <v>-7</v>
      </c>
      <c r="F23" s="71" t="s">
        <v>144</v>
      </c>
    </row>
    <row r="24" customFormat="false" ht="15" hidden="false" customHeight="false" outlineLevel="0" collapsed="false">
      <c r="A24" s="67" t="s">
        <v>145</v>
      </c>
      <c r="B24" s="68" t="s">
        <v>97</v>
      </c>
      <c r="C24" s="68" t="s">
        <v>98</v>
      </c>
      <c r="D24" s="69" t="s">
        <v>53</v>
      </c>
      <c r="E24" s="70" t="n">
        <v>-10</v>
      </c>
      <c r="F24" s="71" t="s">
        <v>146</v>
      </c>
    </row>
    <row r="25" customFormat="false" ht="15" hidden="false" customHeight="false" outlineLevel="0" collapsed="false">
      <c r="A25" s="67" t="s">
        <v>147</v>
      </c>
      <c r="B25" s="68" t="s">
        <v>148</v>
      </c>
      <c r="C25" s="68" t="s">
        <v>149</v>
      </c>
      <c r="D25" s="69" t="s">
        <v>53</v>
      </c>
      <c r="E25" s="70" t="n">
        <v>-7</v>
      </c>
      <c r="F25" s="71" t="s">
        <v>150</v>
      </c>
    </row>
    <row r="26" customFormat="false" ht="15" hidden="false" customHeight="false" outlineLevel="0" collapsed="false">
      <c r="A26" s="67" t="s">
        <v>151</v>
      </c>
      <c r="B26" s="68" t="s">
        <v>152</v>
      </c>
      <c r="C26" s="68" t="s">
        <v>153</v>
      </c>
      <c r="D26" s="69" t="s">
        <v>53</v>
      </c>
      <c r="E26" s="70" t="n">
        <v>-14</v>
      </c>
      <c r="F26" s="71" t="s">
        <v>154</v>
      </c>
    </row>
    <row r="27" customFormat="false" ht="15" hidden="false" customHeight="false" outlineLevel="0" collapsed="false">
      <c r="A27" s="67" t="s">
        <v>155</v>
      </c>
      <c r="B27" s="68" t="s">
        <v>152</v>
      </c>
      <c r="C27" s="68" t="s">
        <v>153</v>
      </c>
      <c r="D27" s="69" t="s">
        <v>53</v>
      </c>
      <c r="E27" s="70" t="n">
        <v>-21</v>
      </c>
      <c r="F27" s="71" t="s">
        <v>119</v>
      </c>
    </row>
    <row r="28" customFormat="false" ht="15" hidden="false" customHeight="false" outlineLevel="0" collapsed="false">
      <c r="A28" s="67" t="s">
        <v>156</v>
      </c>
      <c r="B28" s="68" t="s">
        <v>152</v>
      </c>
      <c r="C28" s="68" t="s">
        <v>153</v>
      </c>
      <c r="D28" s="69" t="s">
        <v>53</v>
      </c>
      <c r="E28" s="70" t="n">
        <v>-14</v>
      </c>
      <c r="F28" s="71" t="s">
        <v>119</v>
      </c>
    </row>
    <row r="29" customFormat="false" ht="15" hidden="false" customHeight="false" outlineLevel="0" collapsed="false">
      <c r="A29" s="67" t="s">
        <v>157</v>
      </c>
      <c r="B29" s="68" t="s">
        <v>158</v>
      </c>
      <c r="C29" s="68" t="s">
        <v>159</v>
      </c>
      <c r="D29" s="69" t="s">
        <v>53</v>
      </c>
      <c r="E29" s="70" t="n">
        <v>-7</v>
      </c>
      <c r="F29" s="71" t="s">
        <v>160</v>
      </c>
    </row>
    <row r="30" customFormat="false" ht="15" hidden="false" customHeight="false" outlineLevel="0" collapsed="false">
      <c r="A30" s="67" t="s">
        <v>161</v>
      </c>
      <c r="B30" s="68" t="s">
        <v>158</v>
      </c>
      <c r="C30" s="68" t="s">
        <v>162</v>
      </c>
      <c r="D30" s="69" t="s">
        <v>53</v>
      </c>
      <c r="E30" s="70" t="n">
        <v>-30</v>
      </c>
      <c r="F30" s="71" t="s">
        <v>119</v>
      </c>
    </row>
    <row r="31" customFormat="false" ht="15" hidden="false" customHeight="false" outlineLevel="0" collapsed="false">
      <c r="A31" s="67" t="s">
        <v>163</v>
      </c>
      <c r="B31" s="68" t="s">
        <v>158</v>
      </c>
      <c r="C31" s="68" t="s">
        <v>164</v>
      </c>
      <c r="D31" s="69" t="s">
        <v>53</v>
      </c>
      <c r="E31" s="70" t="n">
        <v>-30</v>
      </c>
      <c r="F31" s="71" t="s">
        <v>119</v>
      </c>
    </row>
    <row r="32" customFormat="false" ht="15" hidden="false" customHeight="false" outlineLevel="0" collapsed="false">
      <c r="A32" s="67" t="s">
        <v>165</v>
      </c>
      <c r="B32" s="68" t="s">
        <v>166</v>
      </c>
      <c r="C32" s="68" t="s">
        <v>167</v>
      </c>
      <c r="D32" s="69" t="s">
        <v>54</v>
      </c>
      <c r="E32" s="70" t="n">
        <v>-60</v>
      </c>
      <c r="F32" s="71" t="s">
        <v>168</v>
      </c>
    </row>
    <row r="33" customFormat="false" ht="15" hidden="false" customHeight="false" outlineLevel="0" collapsed="false">
      <c r="A33" s="72" t="s">
        <v>169</v>
      </c>
      <c r="B33" s="73" t="s">
        <v>158</v>
      </c>
      <c r="C33" s="73" t="s">
        <v>170</v>
      </c>
      <c r="D33" s="74" t="s">
        <v>53</v>
      </c>
      <c r="E33" s="75" t="n">
        <v>-14</v>
      </c>
      <c r="F33" s="76" t="s">
        <v>168</v>
      </c>
    </row>
    <row r="35" customFormat="false" ht="15" hidden="false" customHeight="true" outlineLevel="0" collapsed="false">
      <c r="A35" s="39" t="s">
        <v>171</v>
      </c>
      <c r="B35" s="39"/>
      <c r="C35" s="39"/>
      <c r="D35" s="39"/>
      <c r="E35" s="39"/>
      <c r="F35" s="39"/>
    </row>
    <row r="36" customFormat="false" ht="15" hidden="false" customHeight="false" outlineLevel="0" collapsed="false">
      <c r="A36" s="39"/>
      <c r="B36" s="39"/>
      <c r="C36" s="39"/>
      <c r="D36" s="39"/>
      <c r="E36" s="39"/>
      <c r="F36" s="39"/>
    </row>
    <row r="37" customFormat="false" ht="15" hidden="false" customHeight="false" outlineLevel="0" collapsed="false">
      <c r="A37" s="39"/>
      <c r="B37" s="39"/>
      <c r="C37" s="39"/>
      <c r="D37" s="39"/>
      <c r="E37" s="39"/>
      <c r="F37" s="39"/>
    </row>
    <row r="38" customFormat="false" ht="15" hidden="false" customHeight="false" outlineLevel="0" collapsed="false">
      <c r="A38" s="39"/>
      <c r="B38" s="39"/>
      <c r="C38" s="39"/>
      <c r="D38" s="39"/>
      <c r="E38" s="39"/>
      <c r="F38" s="39"/>
    </row>
  </sheetData>
  <mergeCells count="2">
    <mergeCell ref="A2:F2"/>
    <mergeCell ref="A35:F38"/>
  </mergeCells>
  <printOptions headings="false" gridLines="false" gridLinesSet="true" horizontalCentered="true" verticalCentered="false"/>
  <pageMargins left="0.35" right="0.35" top="0.5" bottom="0.5" header="0.511811023622047" footer="0.511811023622047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F1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3"/>
    <col collapsed="false" customWidth="true" hidden="false" outlineLevel="0" max="3" min="3" style="0" width="12"/>
    <col collapsed="false" customWidth="true" hidden="false" outlineLevel="0" max="4" min="4" style="0" width="3"/>
    <col collapsed="false" customWidth="true" hidden="false" outlineLevel="0" max="5" min="5" style="0" width="16"/>
    <col collapsed="false" customWidth="true" hidden="false" outlineLevel="0" max="6" min="6" style="0" width="10"/>
  </cols>
  <sheetData>
    <row r="1" customFormat="false" ht="15" hidden="false" customHeight="false" outlineLevel="0" collapsed="false">
      <c r="A1" s="77" t="s">
        <v>172</v>
      </c>
    </row>
    <row r="3" customFormat="false" ht="15" hidden="false" customHeight="false" outlineLevel="0" collapsed="false">
      <c r="A3" s="78" t="s">
        <v>62</v>
      </c>
      <c r="C3" s="78" t="s">
        <v>64</v>
      </c>
      <c r="E3" s="78" t="s">
        <v>67</v>
      </c>
    </row>
    <row r="4" customFormat="false" ht="15" hidden="false" customHeight="false" outlineLevel="0" collapsed="false">
      <c r="A4" s="79" t="s">
        <v>102</v>
      </c>
      <c r="C4" s="79" t="s">
        <v>53</v>
      </c>
      <c r="E4" s="79" t="s">
        <v>107</v>
      </c>
    </row>
    <row r="5" customFormat="false" ht="15" hidden="false" customHeight="false" outlineLevel="0" collapsed="false">
      <c r="A5" s="79" t="s">
        <v>92</v>
      </c>
      <c r="C5" s="79" t="s">
        <v>54</v>
      </c>
      <c r="E5" s="79" t="s">
        <v>173</v>
      </c>
    </row>
    <row r="6" customFormat="false" ht="15" hidden="false" customHeight="false" outlineLevel="0" collapsed="false">
      <c r="A6" s="79" t="s">
        <v>97</v>
      </c>
      <c r="C6" s="79" t="s">
        <v>55</v>
      </c>
      <c r="E6" s="79" t="s">
        <v>104</v>
      </c>
    </row>
    <row r="7" customFormat="false" ht="15" hidden="false" customHeight="false" outlineLevel="0" collapsed="false">
      <c r="A7" s="79" t="s">
        <v>148</v>
      </c>
      <c r="C7" s="80" t="s">
        <v>174</v>
      </c>
      <c r="E7" s="79" t="s">
        <v>78</v>
      </c>
    </row>
    <row r="8" customFormat="false" ht="15" hidden="false" customHeight="false" outlineLevel="0" collapsed="false">
      <c r="A8" s="79" t="s">
        <v>152</v>
      </c>
      <c r="E8" s="80" t="s">
        <v>175</v>
      </c>
    </row>
    <row r="9" customFormat="false" ht="15" hidden="false" customHeight="false" outlineLevel="0" collapsed="false">
      <c r="A9" s="79" t="s">
        <v>158</v>
      </c>
    </row>
    <row r="10" customFormat="false" ht="15" hidden="false" customHeight="false" outlineLevel="0" collapsed="false">
      <c r="A10" s="80" t="s">
        <v>166</v>
      </c>
    </row>
    <row r="12" customFormat="false" ht="15" hidden="false" customHeight="true" outlineLevel="0" collapsed="false">
      <c r="A12" s="39" t="s">
        <v>176</v>
      </c>
      <c r="B12" s="39"/>
      <c r="C12" s="39"/>
      <c r="D12" s="39"/>
      <c r="E12" s="39"/>
      <c r="F12" s="39"/>
    </row>
    <row r="13" customFormat="false" ht="15" hidden="false" customHeight="false" outlineLevel="0" collapsed="false">
      <c r="A13" s="39"/>
      <c r="B13" s="39"/>
      <c r="C13" s="39"/>
      <c r="D13" s="39"/>
      <c r="E13" s="39"/>
      <c r="F13" s="39"/>
    </row>
    <row r="14" customFormat="false" ht="15" hidden="false" customHeight="false" outlineLevel="0" collapsed="false">
      <c r="A14" s="39"/>
      <c r="B14" s="39"/>
      <c r="C14" s="39"/>
      <c r="D14" s="39"/>
      <c r="E14" s="39"/>
      <c r="F14" s="39"/>
    </row>
  </sheetData>
  <mergeCells count="1">
    <mergeCell ref="A12:F14"/>
  </mergeCells>
  <printOptions headings="false" gridLines="false" gridLinesSet="true" horizontalCentered="true" verticalCentered="false"/>
  <pageMargins left="0.35" right="0.35" top="0.5" bottom="0.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2026-09-02T01:20:48Z</dcterms:created>
  <dc:creator>openpyxl</dc:creator>
  <dc:description/>
  <dc:language>en-US</dc:language>
  <cp:lastModifiedBy/>
  <dcterms:modified xsi:type="dcterms:W3CDTF">2026-09-02T01:20:48Z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